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75" windowWidth="12045" windowHeight="5940" tabRatio="809" activeTab="5"/>
  </bookViews>
  <sheets>
    <sheet name="Cover" sheetId="1" r:id="rId1"/>
    <sheet name="Income Statement" sheetId="2" r:id="rId2"/>
    <sheet name="Balance Sheet" sheetId="3" r:id="rId3"/>
    <sheet name="Changes in Equity" sheetId="4" r:id="rId4"/>
    <sheet name="Cash Flow" sheetId="5" r:id="rId5"/>
    <sheet name="Notes" sheetId="6" r:id="rId6"/>
  </sheets>
  <externalReferences>
    <externalReference r:id="rId9"/>
  </externalReferences>
  <definedNames>
    <definedName name="_xlnm.Print_Area" localSheetId="5">'Notes'!$A$1:$J$522</definedName>
  </definedNames>
  <calcPr fullCalcOnLoad="1"/>
</workbook>
</file>

<file path=xl/sharedStrings.xml><?xml version="1.0" encoding="utf-8"?>
<sst xmlns="http://schemas.openxmlformats.org/spreadsheetml/2006/main" count="503" uniqueCount="326">
  <si>
    <t>As at 22 August 2007, the Company is awaiting the release of the land titles from CIMB.</t>
  </si>
  <si>
    <t>The Group does not have any financial instruments with off balance sheet risk as at 22 August 2007.</t>
  </si>
  <si>
    <t xml:space="preserve">For the quarter ended 30 June 2007, the Group recorded revenues of approximately RM9.58 million and profit before taxation ("PBT") of approximately RM1.93 million. </t>
  </si>
  <si>
    <t xml:space="preserve">The revenue for the first half year is seasonally low as the high end cookware business is highly cyclical with revenues increasing significantly in the second half of the year. Revenues normally peak at the last quarter of the year as our export markets' festive seasons and consumer spending pattern is skewed towards the last quarter. This is in line with the cyclical trend experienced last year where first six month revenues accounted for approximately 37.91% of full year revenues. </t>
  </si>
  <si>
    <t xml:space="preserve">The revenue for the current quarter increased compared to the immediate preceding quarter as the revenue cycle is normally at its lowest in the first quarter for the Cookware Division. The revenue will increase progressively from the beginning of the year until the end of the year, thus the revenue for current quarter is higher compared to Q1 2007. </t>
  </si>
  <si>
    <t xml:space="preserve">The Cookware Division's revenue is subject to seasonality due to market demand and supply conditions. Historically, demand for the premium cookware and kitchenware generally increases in the second half of the year due mainly to the seasonal nature of consumer spending behaviour in our export markets, where the shopping seasons normally peak in the final quarter of the year during festive periods such as Christmas and New Year.  Hence, the first and second quarters of the year are the low seasons for the NHR Group as demand falls. Meanwhile, operating costs would be incurred as the Group gears up production of parts and semi-finished goods to meet the increase in demand in the second half of the year. </t>
  </si>
  <si>
    <t>The Group now supplies induction capable multiply stainless steel inner rice pots to the Japanese market. We have commenced strategic partnerships with rice cooker manufacturers in Malaysia to use the Enco Rice Bowl to replace the aluminium bowl commonly used now in rice cookers. The R&amp;D team will also focus on designing new models of Enco Rice Bowl to fit into various rice cooker models available in the market. We will explore new markets in Asia where rice is the staple diet of its people and rice cookers are widely sold. We believe that the potential market is huge for our Enco Rice Bowl as there are many countries that we have not exported this product to.</t>
  </si>
  <si>
    <t>Based on the above and barring any unforeseen circumstances, the Board of Directors remains positive about the future prospects for the Group.</t>
  </si>
  <si>
    <t>Employee Benefits – Actuarial Gains and Losses, Group Plans and Disclosures</t>
  </si>
  <si>
    <t>The Unaudited Condensed Consolidated Income Statements should be read in conjunction with the Audited Financial Statements for the year ended 31 December 2006 and the accompanying explanatory notes attached to the Interim Financial Statements.</t>
  </si>
  <si>
    <t>The Unaudited Condensed Consolidated Balance Sheets should be read in conjunction with the Audited Financial Statements for the year ended 31 December 2006 and the accompanying explanatory notes attached to the Interim Financial Statements.</t>
  </si>
  <si>
    <t>The Unaudited Condensed Consolidated Statements of Changes in Equity should be read in conjunction with the Audited Financial Statements for the year ended 31 December 2006 and the accompanying explanatory notes attached to the Interim Financial Statements.</t>
  </si>
  <si>
    <t>The Unaudited Condensed Consolidated Cash Flow Statements should be read in conjunction with the Audited Financial Statements for the year ended 31 December 2006 and the accompanying explanatory notes attached to the Interim Financial Statements.</t>
  </si>
  <si>
    <t>Property, plant &amp; equipment</t>
  </si>
  <si>
    <t>Approved and contracted for</t>
  </si>
  <si>
    <t>Net cash generated from financing activities</t>
  </si>
  <si>
    <t xml:space="preserve">Bank overdraft </t>
  </si>
  <si>
    <t>The valuations of property, plant &amp; equipment have been brought forward without amendment from the financial statements for the year ended 31 December 2006.</t>
  </si>
  <si>
    <t>EARNINGS PER SHARE ("EPS")</t>
  </si>
  <si>
    <t>Basic EPS</t>
  </si>
  <si>
    <t>Basic EPS (sen)</t>
  </si>
  <si>
    <t>(c)</t>
  </si>
  <si>
    <t>in issue ('000)</t>
  </si>
  <si>
    <t>of the parent (RM '000)</t>
  </si>
  <si>
    <t>Minority Interest</t>
  </si>
  <si>
    <t>Total Equity</t>
  </si>
  <si>
    <t>The disclosure requirements for explanatory notes for the variance of actual profit after tax and minority interest and forecast profit after tax and minority interest and for the shortfall in profit guarantee are not applicable.</t>
  </si>
  <si>
    <t>Retained earnings</t>
  </si>
  <si>
    <t>Income tax expenses</t>
  </si>
  <si>
    <t>Finance costs</t>
  </si>
  <si>
    <t>Attributable to:</t>
  </si>
  <si>
    <t>Equity holders of the parent</t>
  </si>
  <si>
    <t>Minority interests</t>
  </si>
  <si>
    <t xml:space="preserve">As at </t>
  </si>
  <si>
    <t>The Group is not engaged in any material litigation and the Directors do not have any knowledge of any material proceeding pending or threatened against the Group.</t>
  </si>
  <si>
    <t>By order of the Board of Directors</t>
  </si>
  <si>
    <t>DIVIDENDS</t>
  </si>
  <si>
    <t>Revenue</t>
  </si>
  <si>
    <t>RM'000</t>
  </si>
  <si>
    <t>~ Basic</t>
  </si>
  <si>
    <t>~ Diluted</t>
  </si>
  <si>
    <t>AS AT</t>
  </si>
  <si>
    <t>Inventories</t>
  </si>
  <si>
    <t>Cash &amp; cash equivalent</t>
  </si>
  <si>
    <t>Share capital</t>
  </si>
  <si>
    <t>Non Distributable</t>
  </si>
  <si>
    <t>Distributable</t>
  </si>
  <si>
    <t>Total</t>
  </si>
  <si>
    <t>Profit before taxation</t>
  </si>
  <si>
    <t>Interest income</t>
  </si>
  <si>
    <t>Bank and cash balances</t>
  </si>
  <si>
    <t>BASIS OF PREPARATION</t>
  </si>
  <si>
    <t>SEASONAL OR CYCLICAL FACTORS</t>
  </si>
  <si>
    <t>MATERIAL CHANGES IN ESTIMATES</t>
  </si>
  <si>
    <t>CHANGES IN THE COMPOSITION OF THE GROUP</t>
  </si>
  <si>
    <t>DIVIDEND PAID</t>
  </si>
  <si>
    <t>SEGMENTAL INFORMATION</t>
  </si>
  <si>
    <t>MATERIAL SUBSEQUENT EVENTS</t>
  </si>
  <si>
    <t>CAPITAL COMMITMENT</t>
  </si>
  <si>
    <t>COMMENTARY ON PROSPECT</t>
  </si>
  <si>
    <t>TAXATION</t>
  </si>
  <si>
    <t>PROFIT ON SALES OF UNQUOTED INVESTMENTS AND/OR PROPERTIES</t>
  </si>
  <si>
    <t>PURCHASE OR DISPOSAL OF QUOTED SECURITIES</t>
  </si>
  <si>
    <t>GROUP BORROWINGS</t>
  </si>
  <si>
    <t>CHANGES IN MATERIAL LITIGATION</t>
  </si>
  <si>
    <t>CONTINGENT LIABILITY</t>
  </si>
  <si>
    <t>OFF BALANCE SHEETS FINANCIAL INSTRUMENTS</t>
  </si>
  <si>
    <t>Property, plant and equipment</t>
  </si>
  <si>
    <t>Minority interest</t>
  </si>
  <si>
    <t>(Incorporated in Malaysia)</t>
  </si>
  <si>
    <t xml:space="preserve">UNAUDITED CONDENSED CONSOLIDATED INCOME STATEMENTS </t>
  </si>
  <si>
    <t>(a)</t>
  </si>
  <si>
    <t>(b)</t>
  </si>
  <si>
    <t>STATUS OF CORPORATE PROPOSALS</t>
  </si>
  <si>
    <t>A1</t>
  </si>
  <si>
    <t>A2</t>
  </si>
  <si>
    <t>A3</t>
  </si>
  <si>
    <t>A4</t>
  </si>
  <si>
    <t>A5</t>
  </si>
  <si>
    <t>A6</t>
  </si>
  <si>
    <t>A7</t>
  </si>
  <si>
    <t>A8</t>
  </si>
  <si>
    <t>A9</t>
  </si>
  <si>
    <t>A10</t>
  </si>
  <si>
    <t>A11</t>
  </si>
  <si>
    <t>A12</t>
  </si>
  <si>
    <t>A13</t>
  </si>
  <si>
    <t>B1</t>
  </si>
  <si>
    <t>B2</t>
  </si>
  <si>
    <t>B3</t>
  </si>
  <si>
    <t>B4</t>
  </si>
  <si>
    <t>B5</t>
  </si>
  <si>
    <t>B6</t>
  </si>
  <si>
    <t>B7</t>
  </si>
  <si>
    <t>B8</t>
  </si>
  <si>
    <t>B9</t>
  </si>
  <si>
    <t>B10</t>
  </si>
  <si>
    <t>B11</t>
  </si>
  <si>
    <t>B12</t>
  </si>
  <si>
    <t>B13</t>
  </si>
  <si>
    <t>Current:</t>
  </si>
  <si>
    <t>Hire purchase liabilities</t>
  </si>
  <si>
    <t>Non-current:</t>
  </si>
  <si>
    <t>-</t>
  </si>
  <si>
    <t>Cookware</t>
  </si>
  <si>
    <t>Clad metals</t>
  </si>
  <si>
    <t>Convex mirror</t>
  </si>
  <si>
    <t>Cost of sales</t>
  </si>
  <si>
    <t>Gross Profit</t>
  </si>
  <si>
    <t>Other operating income</t>
  </si>
  <si>
    <t>Operating expenses</t>
  </si>
  <si>
    <t>Weighted average no of ordinary share</t>
  </si>
  <si>
    <t>(Incorporated in Malaysia under the Companies Act, 1965)</t>
  </si>
  <si>
    <t>INTERIM FINANCIAL STATEMENTS</t>
  </si>
  <si>
    <t>NI HSIN RESOURCES BERHAD</t>
  </si>
  <si>
    <t>(Company No.:  653353-W)</t>
  </si>
  <si>
    <t xml:space="preserve">NI HSIN RESOURCES BERHAD </t>
  </si>
  <si>
    <t>(Company no. 653353-W)</t>
  </si>
  <si>
    <t>(The figures have not been audited)</t>
  </si>
  <si>
    <t>Notes:</t>
  </si>
  <si>
    <t>Note:</t>
  </si>
  <si>
    <t>(UNAUDITED)</t>
  </si>
  <si>
    <t>(AUDITED)</t>
  </si>
  <si>
    <t xml:space="preserve">UNAUDITED CONDENSED CONSOLIDATED STATEMENT OF CHANGES IN EQUITY </t>
  </si>
  <si>
    <t>Share</t>
  </si>
  <si>
    <t>Capital</t>
  </si>
  <si>
    <t>Retained</t>
  </si>
  <si>
    <t>Profits</t>
  </si>
  <si>
    <t>UNUSUAL ITEMS DUE TO THE NATURE, SIZE OR INCIDENCE</t>
  </si>
  <si>
    <t>AUDITORS' REPORT ON PRECEDING FINANCIAL STATEMENTS</t>
  </si>
  <si>
    <t>ISSUANCE OR REPAYMENT OF DEBT AND EQUITY SECURITIES</t>
  </si>
  <si>
    <t>PART B: ADDITIONAL INFORMATION REQUIRED BY THE LISTING REQUIREMENTS OF BURSA SECURITIES</t>
  </si>
  <si>
    <t>REVIEW OF PERFORMANCE</t>
  </si>
  <si>
    <t>Note</t>
  </si>
  <si>
    <t>Elimination</t>
  </si>
  <si>
    <t>VARIANCES FROM PROFIT FORECAST OR PROFIT GUARANTEE</t>
  </si>
  <si>
    <t>Consolidated</t>
  </si>
  <si>
    <t>HSIAO CHIH JEN</t>
  </si>
  <si>
    <t>Managing Director</t>
  </si>
  <si>
    <t xml:space="preserve">UNAUDITED CONDENSED CONSOLIDATED CASH FLOW STATEMENT </t>
  </si>
  <si>
    <t xml:space="preserve">Basic </t>
  </si>
  <si>
    <t>Diluted</t>
  </si>
  <si>
    <t>Premium</t>
  </si>
  <si>
    <t>Fixed Deposit with licensed bank</t>
  </si>
  <si>
    <t>A14</t>
  </si>
  <si>
    <t>SIGNIFICANT RELATED PARTY TRANSACTIONS</t>
  </si>
  <si>
    <t>All borrowings are denominated in Malaysia Ringgit.</t>
  </si>
  <si>
    <t>External sales</t>
  </si>
  <si>
    <t>Inter-segment sales</t>
  </si>
  <si>
    <t>Total revenue</t>
  </si>
  <si>
    <t>Results</t>
  </si>
  <si>
    <t xml:space="preserve">PART A: EXPLANATORY NOTES PURSUANT TO FRS 134: INTERIM FINANCIAL REPORTING </t>
  </si>
  <si>
    <t>Date: 22 February 2006</t>
  </si>
  <si>
    <t xml:space="preserve">The Cookware Division's revenue is subject to seasonality due to market demand and supply conditions. Historically, demand for the premium cookware and kitchenware generally increases in the second half of the year due mainly to the seasonal nature of consumer spending behaviour in our export markets, where the shopping seasons normally peak in the final quarter of the year during festive periods such as Christmas and New Year. </t>
  </si>
  <si>
    <t>credit facilities granted to NHC</t>
  </si>
  <si>
    <t xml:space="preserve">Corporate guarantee given by the Company to licensed bank for </t>
  </si>
  <si>
    <t>In respect of the current period</t>
  </si>
  <si>
    <t>Malaysian tax</t>
  </si>
  <si>
    <t>Deferred tax</t>
  </si>
  <si>
    <t>Interest expenses</t>
  </si>
  <si>
    <t>The Group's prospects are summarised as follows:</t>
  </si>
  <si>
    <t>Share issue expenses</t>
  </si>
  <si>
    <t>CHANGES IN ACCOUNTING POLICIES</t>
  </si>
  <si>
    <t>A15</t>
  </si>
  <si>
    <t>FRS 117</t>
  </si>
  <si>
    <t>FRS 124</t>
  </si>
  <si>
    <t>Leases</t>
  </si>
  <si>
    <t>Related Party Disclosures</t>
  </si>
  <si>
    <t>CARRYING AMOUNT OF REVALUED ASSETS</t>
  </si>
  <si>
    <t>B14</t>
  </si>
  <si>
    <t>AUTHORISATION FOR ISSUE</t>
  </si>
  <si>
    <t xml:space="preserve">   to equity holders of the parent:</t>
  </si>
  <si>
    <t>Attributable to equity holders of the parent</t>
  </si>
  <si>
    <t>Total equity</t>
  </si>
  <si>
    <t>At 1 January 2006</t>
  </si>
  <si>
    <t>Prior year adjustment - effects of</t>
  </si>
  <si>
    <t>ASSETS</t>
  </si>
  <si>
    <t>Current assets</t>
  </si>
  <si>
    <t>TOTAL ASSETS</t>
  </si>
  <si>
    <t>EQUITY AND LIABILITIES</t>
  </si>
  <si>
    <t>Equity attributable to equity holders of the parent</t>
  </si>
  <si>
    <t>Non-current asset</t>
  </si>
  <si>
    <t>Total liabilities</t>
  </si>
  <si>
    <t>Current liabilities</t>
  </si>
  <si>
    <t>Segment results</t>
  </si>
  <si>
    <t>Income tax expense</t>
  </si>
  <si>
    <t>PBT</t>
  </si>
  <si>
    <t>COMPARISON WITH IMMEDIATE PRECEDING QUARTER'S RESULTS</t>
  </si>
  <si>
    <t xml:space="preserve">Earnings per share (sen) attributable </t>
  </si>
  <si>
    <t>ended</t>
  </si>
  <si>
    <t xml:space="preserve">Net Assets per share attributable to equity </t>
  </si>
  <si>
    <t>TOTAL EQUITY AND LIABILITIES</t>
  </si>
  <si>
    <t>holders of the parent (RM)</t>
  </si>
  <si>
    <t>Profit for the period</t>
  </si>
  <si>
    <t>Net cash used in investing activities</t>
  </si>
  <si>
    <t>3 MONTHS ENDED</t>
  </si>
  <si>
    <t>3 months ended</t>
  </si>
  <si>
    <t xml:space="preserve">3 months </t>
  </si>
  <si>
    <t xml:space="preserve">Basic EPS is calculated by dividing the profit attributable to equity holders of the parent by the weighted average number of ordinary shares in issue during the period. </t>
  </si>
  <si>
    <t>adopting FRS 2</t>
  </si>
  <si>
    <t>Reserves</t>
  </si>
  <si>
    <t>Tax recoverable</t>
  </si>
  <si>
    <t>credit facilities granted to EGAM</t>
  </si>
  <si>
    <t>Borrowings</t>
  </si>
  <si>
    <t>Hire purchase liability</t>
  </si>
  <si>
    <t>31.12.2006</t>
  </si>
  <si>
    <t>Unallocated corporate expenses</t>
  </si>
  <si>
    <t>Treasury</t>
  </si>
  <si>
    <t>Shares</t>
  </si>
  <si>
    <t>31.3.2007</t>
  </si>
  <si>
    <t>At 1 January 2007</t>
  </si>
  <si>
    <t>The interim financial statements should be read in conjunction with the audited financial statements for the year ended 31 December 2006. These explanatory notes attached to the interim financial statements provide an explanation of events and transactions that are significant to an understanding of the changes in the financial position and performance of the Group since the year ended 31 December 2006.</t>
  </si>
  <si>
    <t xml:space="preserve">The same accounting policies and methods of computation are followed in the interim financial statements as compared with the annual financial statement for the year ended 31 December 2006 except as noted under note A2. </t>
  </si>
  <si>
    <t>The Group has not adopted FRS 139 Financial Instruments: Recognition and Measurement as its effective date has been deferred.</t>
  </si>
  <si>
    <t>There was no qualification on the audited financial statements for our Company or subsidiaries for the financial year ended 31 December 2006.</t>
  </si>
  <si>
    <t>The Group is principally engaged in the design, manufacture and sale of stainless steel kitchenware, cookware, convex mirror and research and development and manufacture of clad metals. The segmental results of the Group for the financial period under review based on activities are as follows:</t>
  </si>
  <si>
    <t>There was no purchase or disposal of unquoted investment and/or properties during the financial period under review.</t>
  </si>
  <si>
    <t xml:space="preserve">At the Annual General Meeting of the Company held on 23 May 2007, the shareholders of the Company had renewed a mandate for the Company to purchase and/or hold up to maximum of 10% of the issued and paid-up capital of the ordinary shares of the Company as may be determined by the Directors of the Company. The mandate will expire upon the conclusion of the next Annual General Meeting. </t>
  </si>
  <si>
    <t>Share Buy-backs</t>
  </si>
  <si>
    <t>Save as disclosed below, there were no issuance and repayment of debt and equity securities, share buy-backs, share cancellation for the current financial period to-date:</t>
  </si>
  <si>
    <t>Receivables, deposits and prepayments</t>
  </si>
  <si>
    <t>Non-current liabilities</t>
  </si>
  <si>
    <t>Deferred tax liability</t>
  </si>
  <si>
    <t>Payables and accruals</t>
  </si>
  <si>
    <t>As previously reported</t>
  </si>
  <si>
    <t>Option</t>
  </si>
  <si>
    <t>Reserve</t>
  </si>
  <si>
    <t>Property</t>
  </si>
  <si>
    <t>Revaluation</t>
  </si>
  <si>
    <t>At 1 January 2006, restated</t>
  </si>
  <si>
    <t>Net cash used in operating activities</t>
  </si>
  <si>
    <t>Cash and cash equivalents at 1 January</t>
  </si>
  <si>
    <t>CURRENT QUARTER</t>
  </si>
  <si>
    <t>Current Quarter</t>
  </si>
  <si>
    <t>Cumulative Quarter</t>
  </si>
  <si>
    <t>CUMULATIVE QUARTER</t>
  </si>
  <si>
    <t>There were no dividends paid in the current quarter.</t>
  </si>
  <si>
    <t>With a company in which Company's directors, Hsiao Chih Jen,</t>
  </si>
  <si>
    <t xml:space="preserve">   Hsiao Chih Chien and Hsiao Chih Che, have substantial financial</t>
  </si>
  <si>
    <t xml:space="preserve"> Sun New Stainless Steel Industry Ltd.</t>
  </si>
  <si>
    <t>Sales</t>
  </si>
  <si>
    <t>Purchases</t>
  </si>
  <si>
    <t>Ni Hsin International Trade (Shanghai) Co. Ltd.</t>
  </si>
  <si>
    <t>With a company in which Company's directors, Hsiao Chih Jen and</t>
  </si>
  <si>
    <t>Everpro Sdn. Bhd.</t>
  </si>
  <si>
    <t>Rental income</t>
  </si>
  <si>
    <t xml:space="preserve">   interest</t>
  </si>
  <si>
    <t xml:space="preserve">   Hsiao Chih Chien, have substantial financial interest</t>
  </si>
  <si>
    <t xml:space="preserve">Current </t>
  </si>
  <si>
    <t>Quarter</t>
  </si>
  <si>
    <t xml:space="preserve">Cumulative </t>
  </si>
  <si>
    <t xml:space="preserve">The statutory tax rate was reduced to 27% from the previous year's rate of 28% effective in the current year of assessment. The statutory tax rate will be reduced to 26% effective year of assessment 2008. The computation of deferred tax has reflected these changes. </t>
  </si>
  <si>
    <t>Expanding customer base and geographical markets</t>
  </si>
  <si>
    <t>Adoption of induction cooking technology, trend towards higher quality cookware globally and healthy lifestyle</t>
  </si>
  <si>
    <t>The current trend into healthy lifestyle and induction cooking will provide new opportunities for Group as the Group's cookware are induction capable. High-end cookware is well known for preserving the original flavours and nutrients of the food during cooking. We believe that as the consumers become more demanding with higher standards of living, the trend of consumers switching to higher quality cookware will continue globally.</t>
  </si>
  <si>
    <t>Expanding markets for Enco Rice Bowl</t>
  </si>
  <si>
    <t>(d)</t>
  </si>
  <si>
    <t>New product introductions</t>
  </si>
  <si>
    <t>30 JUNE 2007</t>
  </si>
  <si>
    <t>FOR THE SIX MONTHS ENDED</t>
  </si>
  <si>
    <t>FOR THE SIX MONTHS PERIOD ENDED 30 JUNE 2007</t>
  </si>
  <si>
    <r>
      <t>The interim financial statements are unaudited and have been prepared in accordance with Financial Reporting Standard (FRS) 134</t>
    </r>
    <r>
      <rPr>
        <vertAlign val="subscript"/>
        <sz val="10"/>
        <rFont val="Arial"/>
        <family val="2"/>
      </rPr>
      <t>2004</t>
    </r>
    <r>
      <rPr>
        <sz val="10"/>
        <rFont val="Arial"/>
        <family val="2"/>
      </rPr>
      <t xml:space="preserve">: Interim Financial Reporting issued by the Malaysian Accounting Standards Board (“MASB”) and paragraph 9.22 of the Listing Requirements of Bursa Malaysia Securities Berhad. </t>
    </r>
  </si>
  <si>
    <r>
      <t xml:space="preserve">FRS 119 </t>
    </r>
    <r>
      <rPr>
        <vertAlign val="subscript"/>
        <sz val="10"/>
        <rFont val="Arial"/>
        <family val="2"/>
      </rPr>
      <t>2004</t>
    </r>
  </si>
  <si>
    <r>
      <t>The adoption of the FRS 117, 119</t>
    </r>
    <r>
      <rPr>
        <vertAlign val="subscript"/>
        <sz val="10"/>
        <rFont val="Arial"/>
        <family val="2"/>
      </rPr>
      <t>2004</t>
    </r>
    <r>
      <rPr>
        <sz val="10"/>
        <rFont val="Arial"/>
        <family val="2"/>
      </rPr>
      <t xml:space="preserve"> and 124 does not have a significant financial impact on the Group. </t>
    </r>
  </si>
  <si>
    <t>30.6.2007</t>
  </si>
  <si>
    <t>6 MONTHS ENDED</t>
  </si>
  <si>
    <t>30.6.2006</t>
  </si>
  <si>
    <t>UNAUDITED CONDENSED CONSOLIDATED BALANCE SHEET AS AT 30 JUNE 2007</t>
  </si>
  <si>
    <t>At 30 June 2006</t>
  </si>
  <si>
    <t>At 30 June 2007</t>
  </si>
  <si>
    <t>NOTES TO THE INTERIM FINANCIAL STATEMENTS FOR THE PERIOD ENDED 30 JUNE 2007</t>
  </si>
  <si>
    <t>NOTES TO THE INTERIM FINANCIAL STATEMENTS FOR THE YEAR ENDED 30 JUNE 2007</t>
  </si>
  <si>
    <t>There were no material changes in estimates that have a material effect on the results for the current quarter and  financial period ended 30 June 2007.</t>
  </si>
  <si>
    <t>There were no unusual items affecting the assets, liabilities, equity, net income or cash flows during the current quarter and  financial period ended 30 June 2007.</t>
  </si>
  <si>
    <t>There were no changes in the composition of the Group, including business combinations, acquisition or disposal of subsidiaries and long term investments, restructuring and discontinuing operations during the current quarter and  financial period ended 30 June 2007.</t>
  </si>
  <si>
    <t>RESULTS FOR 6 MONTHS ENDED 30 JUNE 2007</t>
  </si>
  <si>
    <t>RESULTS FOR 6 MONTHS ENDED 30 JUNE 2006</t>
  </si>
  <si>
    <t>Save as disclosed below, the Company is not aware of any other contingent liabilities as at 30 June 2007:</t>
  </si>
  <si>
    <t>Capital commitments not provided for in the financial statements as at 30 June 2007 are as follows:</t>
  </si>
  <si>
    <t xml:space="preserve">6 months </t>
  </si>
  <si>
    <t>The Group will continue to focus on securing more customers in existing markets and seek new export markets to broaden the Group's geographical reach. Our largest export market, Japan, has shown an improvement in consumer spending and its economy is forecasted to grow by 2 .0% in 2006 and 2 .1% in 2007. We expect to secure new customers in our major markets such as Japan, Malaysia and Europe with the introduction of new cookware products and convex mirrors.</t>
  </si>
  <si>
    <t>6 months ended</t>
  </si>
  <si>
    <t>There was no purchase or disposal of quoted securities during the current quarter and  financial period ended 30 June 2007.</t>
  </si>
  <si>
    <t>Save as disclosed below, there were no other borrowings or debt securities in the Group as at 30 June 2007:</t>
  </si>
  <si>
    <t>No interim ordinary dividend has been declared for the current quarter ended 30 June 2007.</t>
  </si>
  <si>
    <t>22 August 2007</t>
  </si>
  <si>
    <t>The interim financial statements were authorised for issue by the Board of Directors in accordance with a resolution of the directors on 22 August 2007.</t>
  </si>
  <si>
    <t>Significant related party transactions which involve the directors of the Group for the financial period ended 30 June 2007 are as follows:</t>
  </si>
  <si>
    <t>Cash and cash equivalent at the end of the financial period comprise the following :</t>
  </si>
  <si>
    <t>Share-based payment under ESOS</t>
  </si>
  <si>
    <t>Dividend - 2005 Final</t>
  </si>
  <si>
    <t>There is no additional share purchased during the 2nd quarter ended 30 June 2007. As at 30 June 2007,  the total number of treasury shares were 3,978,800 representing 1.77% of the total paid-up share capital of the Company. The shares purchased are being held as treasury shares in accordance with Section 67A of the Companies Act, 1965. None of the treasury shares were sold or cancelled during the financial period under review.</t>
  </si>
  <si>
    <t>RESULTS FOR 3 MONTHS ENDED 30 JUNE 2007</t>
  </si>
  <si>
    <t>RESULTS FOR 3 MONTHS ENDED 30 JUNE 2006</t>
  </si>
  <si>
    <t xml:space="preserve">Bankers' acceptance </t>
  </si>
  <si>
    <t>On 11 July 2007, the Company has submitted an application to the Securities Commission ("SC") seeking its approval for an extension of time of twelve (12) months from 8 August 2007 to 8 August 2008, for the Company to obtain all the necessary approvals in respect of the rectification of non-approved structures and covered terrace. The SC has approved the application of the extension of time vide its letter dated 27 July 2007.</t>
  </si>
  <si>
    <t xml:space="preserve">On 17 April 2006, the Certified Plan (Plan Akui) has been approved by Jabatan Ukur and Pemetaan Selangor. </t>
  </si>
  <si>
    <t>On 8 March 2007, the Company has submitted an application to Pejabat Daerah/Tanah Hulu Langat (Hulu Langat Land Office) seeking its approval for merging the land titles and to obtain a final permanent land title ("Final Land Title") in respects of the amalgamated lands.</t>
  </si>
  <si>
    <t>As the land titles are negatively pledged to CIMB Bank Berhad ("CIMB") for banking facilities offered, on 31 July 2007, the Company has requested these land titles from CIMB for further application process.</t>
  </si>
  <si>
    <t>Diluted EPS</t>
  </si>
  <si>
    <t>Profit attributable to equity holders</t>
  </si>
  <si>
    <t>Dilutive impact of unexercised share options</t>
  </si>
  <si>
    <t>For the diluted profit per share calculation, the weighted average number of ordinary shares in issue is adjusted to assume conversion of all dilutive potential shares. The Group's dilutive potential ordinary shares are in respect of options over shares granted to employees.</t>
  </si>
  <si>
    <t>SEGMENTAL INFORMATION (CONT.)</t>
  </si>
  <si>
    <t>Net (decrease)/increase in cash and cash equivalents</t>
  </si>
  <si>
    <t>Cash and cash equivalents at 30 June</t>
  </si>
  <si>
    <t>Up to 31 December 2006, the Group’s consolidated financial statements were prepared in accordance with MASB Standards with effective dates before 1 January 2007. The significant accounting policies adopted for the interim financial statements are consistent with those in the audited financial statements for the year ended 31st December 2006 except for the following new/revised FRSs which the Group has adopted for the financial period beginning 1 January 2007:</t>
  </si>
  <si>
    <t>Diluted EPS (sen)</t>
  </si>
  <si>
    <t>The effective tax rate of the Group is lower than the statutory tax rate mainly due to availability of reinvestment allowances and lower deferred tax charge following the reduction in the income tax rate as announced in the 2007 budget proposal by the government. The effective rate of the Group is higher than corresponding period due to a subsidiary's pioneer status has expired in October 2006.</t>
  </si>
  <si>
    <t>Ongoing research and development remains as one of the core focus of the Group’s operations. It is our aim to improve consumer lifestyles by producing innovative products. Amongst the new products expected to be launched in this coming year is a new series of high end cookware with integrated handles formed together with the cookware body. This new series of cookware would be lighter without any loss of heat distribution efficiency. Handles are formed together with the body which will be easier to clean and more durable as the cookware has neither rivets nor spot welding process. The Clad Metals Division is currently at the final stage of developing a new 8-ply clad metal for the Japanese premium cookware market. Various new models of rectangular convex mirrors have been introduced and exported to Japan and South Korea in this quarter.</t>
  </si>
  <si>
    <t>COMMENTARY ON PROSPECT (CONT.)</t>
  </si>
  <si>
    <t xml:space="preserve">The Group's revenue increased  by RM0.25  million and PBT decreased by RM0.10 million respectively in this quarter compared to the previous year's corresponding quarter. The growth in revenue is achieved due to stronger orders from existing and new customers in Japan and Thailand for cookware and clad metals.  However, the gross profit margins of the Group declined compared to the previous year due to increases in prices of the main raw materials, namely aluminium and high grade stainless steel. </t>
  </si>
  <si>
    <t>STATUS OF CORPORATE PROPOSALS (CONT.)</t>
  </si>
  <si>
    <t>(Cont.)</t>
  </si>
  <si>
    <t>The Proposed Acquisition is expected to be financed by bank borrowings and internally generated funds. Upon completion of the Proposed Acquisition, EGAM will become a wholly-owned subsidiary of the Company.</t>
  </si>
  <si>
    <t>The completion of the Proposed Acquisition is conditional upon the following approvals being obtained:</t>
  </si>
  <si>
    <t>(i)</t>
  </si>
  <si>
    <t>any other relevant authorities/parties.</t>
  </si>
  <si>
    <t>(ii)</t>
  </si>
  <si>
    <t>Save as dislcosed in Note B11(b), there were no material events subsequent to the end of the quarter that have not been reflected in the financial statements for the financial period under review.</t>
  </si>
  <si>
    <t>EARNINGS PER SHARE ("EPS") (CONT.)</t>
  </si>
  <si>
    <t>TAXATION (CONT.)</t>
  </si>
  <si>
    <t>The Company had, on 20 August 2007, entered into a conditional Share Sale and Purchase Agreement with Standardworld Holding Ltd ("Standardworld') to acquire the remaining 2,450,000 ordinary shares of RM1.00 each, representing 49% equity interest in Ever-Grow Advanced Materials Sdn Bhd ("EGAM"), for a cash consideration of RM14.17 million (“the Proposed Acquisition”). Currently, EGAM is a 51%-owned subsidiary of the Company. EGAM is principally engaged in the research, development and manufacturing of clad metals and stainless steel convex mirrors.</t>
  </si>
  <si>
    <t xml:space="preserve">Standardworld represents and warrants to the Company that the profit after tax ("PAT") of EGAM for the financial year ending 31 December 2008 shall not be less than RM5,500,000 ("Warranted Profit"). In the event of any shortfall in the Warranted Profit or in the event EGAM reports a loss position in its audited financial statements for the financial year ending 31 December 2008, as the case may be, Standardworld unconditionally and irrevocably guarantees the payment to the Company of 49% of such shortfall or loss amount, as the case may be, up to the maximum sum of RM2,695,000. </t>
  </si>
  <si>
    <t>the shareholders of the Company at an Extraordinary General Meeting to be convened; and</t>
  </si>
  <si>
    <t>At the date of this report, none of the above approvals have been obtained.</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</si>
</sst>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00"/>
    <numFmt numFmtId="187" formatCode="#,##0.00&quot;   &quot;;[Red]\-#,##0.00&quot;   &quot;"/>
    <numFmt numFmtId="188" formatCode="0.00\ ;\(0.00\)"/>
    <numFmt numFmtId="189" formatCode="#,##0&quot;   &quot;;\-#,##0&quot;   &quot;"/>
    <numFmt numFmtId="190" formatCode="#,##0.0"/>
    <numFmt numFmtId="191" formatCode="_-* #,##0.0\ _$_-;\-* #,##0.0\ _$_-;_-* &quot;-&quot;??\ _$_-;_-@_-"/>
    <numFmt numFmtId="192" formatCode="_-* #,##0\ _$_-;\-* #,##0\ _$_-;_-* &quot;-&quot;??\ _$_-;_-@_-"/>
    <numFmt numFmtId="193" formatCode="d\-mmm\-yyyy"/>
    <numFmt numFmtId="194" formatCode="mmm\-yyyy"/>
    <numFmt numFmtId="195" formatCode="_(* #,##0_);_(* \(#,##0\);_(* &quot;-&quot;??_);_(@_)"/>
    <numFmt numFmtId="196" formatCode="_(* #,##0.0_);_(* \(#,##0.0\);_(* &quot;-&quot;??_);_(@_)"/>
    <numFmt numFmtId="197" formatCode="[$-409]dddd\,\ mmmm\ dd\,\ yyyy"/>
    <numFmt numFmtId="198" formatCode="#,##0.000"/>
    <numFmt numFmtId="199" formatCode="&quot;RM&quot;#,##0;\-&quot;RM&quot;#,##0"/>
    <numFmt numFmtId="200" formatCode="&quot;RM&quot;#,##0;[Red]\-&quot;RM&quot;#,##0"/>
    <numFmt numFmtId="201" formatCode="&quot;RM&quot;#,##0.00;\-&quot;RM&quot;#,##0.00"/>
    <numFmt numFmtId="202" formatCode="&quot;RM&quot;#,##0.00;[Red]\-&quot;RM&quot;#,##0.00"/>
    <numFmt numFmtId="203" formatCode="_-&quot;RM&quot;* #,##0_-;\-&quot;RM&quot;* #,##0_-;_-&quot;RM&quot;* &quot;-&quot;_-;_-@_-"/>
    <numFmt numFmtId="204" formatCode="_-&quot;RM&quot;* #,##0.00_-;\-&quot;RM&quot;* #,##0.00_-;_-&quot;RM&quot;* &quot;-&quot;??_-;_-@_-"/>
    <numFmt numFmtId="205" formatCode="&quot;RM&quot;#,##0_);\(&quot;RM&quot;#,##0\)"/>
    <numFmt numFmtId="206" formatCode="&quot;RM&quot;#,##0_);[Red]\(&quot;RM&quot;#,##0\)"/>
    <numFmt numFmtId="207" formatCode="&quot;RM&quot;#,##0.00_);\(&quot;RM&quot;#,##0.00\)"/>
    <numFmt numFmtId="208" formatCode="&quot;RM&quot;#,##0.00_);[Red]\(&quot;RM&quot;#,##0.00\)"/>
    <numFmt numFmtId="209" formatCode="_(&quot;RM&quot;* #,##0_);_(&quot;RM&quot;* \(#,##0\);_(&quot;RM&quot;* &quot;-&quot;_);_(@_)"/>
    <numFmt numFmtId="210" formatCode="_(&quot;RM&quot;* #,##0.00_);_(&quot;RM&quot;* \(#,##0.00\);_(&quot;RM&quot;* &quot;-&quot;??_);_(@_)"/>
    <numFmt numFmtId="211" formatCode="d/mmm/yy"/>
    <numFmt numFmtId="212" formatCode="_-* #,##0_-;\-* #,##0_-;_-* &quot;-&quot;??_-;_-@_-"/>
    <numFmt numFmtId="213" formatCode="0_);\(0\)"/>
    <numFmt numFmtId="214" formatCode="&quot;Yes&quot;;&quot;Yes&quot;;&quot;No&quot;"/>
    <numFmt numFmtId="215" formatCode="&quot;True&quot;;&quot;True&quot;;&quot;False&quot;"/>
    <numFmt numFmtId="216" formatCode="&quot;On&quot;;&quot;On&quot;;&quot;Off&quot;"/>
    <numFmt numFmtId="217" formatCode="_(* #,##0.0_);_(* \(#,##0.0\);_(* &quot;-&quot;_);_(@_)"/>
    <numFmt numFmtId="218" formatCode="_(* #,##0.00_);_(* \(#,##0.00\);_(* &quot;-&quot;_);_(@_)"/>
    <numFmt numFmtId="219" formatCode="_(* #,##0.000_);_(* \(#,##0.000\);_(* &quot;-&quot;_);_(@_)"/>
    <numFmt numFmtId="220" formatCode="_(* #,##0.0000_);_(* \(#,##0.0000\);_(* &quot;-&quot;_);_(@_)"/>
    <numFmt numFmtId="221" formatCode="0.0%"/>
    <numFmt numFmtId="222" formatCode="0.0"/>
    <numFmt numFmtId="223" formatCode="#,##0.0000"/>
    <numFmt numFmtId="224" formatCode="#,##0.00000"/>
    <numFmt numFmtId="225" formatCode="#,##0.000000"/>
  </numFmts>
  <fonts count="15">
    <font>
      <sz val="10"/>
      <name val="Arial"/>
      <family val="0"/>
    </font>
    <font>
      <b/>
      <sz val="10"/>
      <name val="Arial"/>
      <family val="0"/>
    </font>
    <font>
      <i/>
      <sz val="10"/>
      <name val="Arial"/>
      <family val="0"/>
    </font>
    <font>
      <b/>
      <i/>
      <sz val="10"/>
      <name val="Arial"/>
      <family val="0"/>
    </font>
    <font>
      <u val="single"/>
      <sz val="10"/>
      <color indexed="12"/>
      <name val="Arial"/>
      <family val="0"/>
    </font>
    <font>
      <u val="single"/>
      <sz val="10"/>
      <color indexed="36"/>
      <name val="Arial"/>
      <family val="0"/>
    </font>
    <font>
      <b/>
      <sz val="18"/>
      <name val="Arial"/>
      <family val="2"/>
    </font>
    <font>
      <sz val="12"/>
      <name val="Arial"/>
      <family val="2"/>
    </font>
    <font>
      <sz val="16"/>
      <name val="Arial"/>
      <family val="2"/>
    </font>
    <font>
      <sz val="14"/>
      <name val="Arial"/>
      <family val="2"/>
    </font>
    <font>
      <b/>
      <sz val="14"/>
      <name val="Arial"/>
      <family val="2"/>
    </font>
    <font>
      <sz val="10"/>
      <color indexed="10"/>
      <name val="Arial"/>
      <family val="2"/>
    </font>
    <font>
      <b/>
      <u val="single"/>
      <sz val="10"/>
      <name val="Arial"/>
      <family val="2"/>
    </font>
    <font>
      <vertAlign val="subscript"/>
      <sz val="10"/>
      <name val="Arial"/>
      <family val="2"/>
    </font>
    <font>
      <b/>
      <sz val="10"/>
      <color indexed="10"/>
      <name val="Arial"/>
      <family val="2"/>
    </font>
  </fonts>
  <fills count="2">
    <fill>
      <patternFill/>
    </fill>
    <fill>
      <patternFill patternType="gray125"/>
    </fill>
  </fills>
  <borders count="8">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color indexed="8"/>
      </top>
      <bottom style="thin">
        <color indexed="8"/>
      </bottom>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style="double"/>
    </border>
    <border>
      <left>
        <color indexed="63"/>
      </left>
      <right>
        <color indexed="63"/>
      </right>
      <top style="thin"/>
      <bottom>
        <color indexed="63"/>
      </bottom>
    </border>
  </borders>
  <cellStyleXfs count="23">
    <xf numFmtId="3"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146">
    <xf numFmtId="3" fontId="0" fillId="0" borderId="0" xfId="0" applyAlignment="1">
      <alignment/>
    </xf>
    <xf numFmtId="0" fontId="0" fillId="0" borderId="0" xfId="21">
      <alignment/>
      <protection/>
    </xf>
    <xf numFmtId="0" fontId="6" fillId="0" borderId="0" xfId="21" applyFont="1" applyAlignment="1">
      <alignment horizontal="left"/>
      <protection/>
    </xf>
    <xf numFmtId="0" fontId="7" fillId="0" borderId="0" xfId="21" applyFont="1" applyAlignment="1">
      <alignment horizontal="left"/>
      <protection/>
    </xf>
    <xf numFmtId="0" fontId="8" fillId="0" borderId="0" xfId="21" applyFont="1" applyAlignment="1">
      <alignment horizontal="left"/>
      <protection/>
    </xf>
    <xf numFmtId="0" fontId="9" fillId="0" borderId="0" xfId="21" applyFont="1">
      <alignment/>
      <protection/>
    </xf>
    <xf numFmtId="0" fontId="10" fillId="0" borderId="0" xfId="21" applyFont="1">
      <alignment/>
      <protection/>
    </xf>
    <xf numFmtId="15" fontId="10" fillId="0" borderId="0" xfId="21" applyNumberFormat="1" applyFont="1" quotePrefix="1">
      <alignment/>
      <protection/>
    </xf>
    <xf numFmtId="0" fontId="10" fillId="0" borderId="0" xfId="21" applyFont="1" applyFill="1">
      <alignment/>
      <protection/>
    </xf>
    <xf numFmtId="3" fontId="1" fillId="0" borderId="0" xfId="0" applyFont="1" applyFill="1" applyBorder="1" applyAlignment="1">
      <alignment/>
    </xf>
    <xf numFmtId="3" fontId="1" fillId="0" borderId="0" xfId="0" applyFont="1" applyFill="1" applyAlignment="1">
      <alignment/>
    </xf>
    <xf numFmtId="3" fontId="0" fillId="0" borderId="0" xfId="0" applyFont="1" applyFill="1" applyAlignment="1">
      <alignment/>
    </xf>
    <xf numFmtId="3" fontId="1" fillId="0" borderId="0" xfId="0" applyFont="1" applyFill="1" applyBorder="1" applyAlignment="1">
      <alignment horizontal="center"/>
    </xf>
    <xf numFmtId="3" fontId="1" fillId="0" borderId="0" xfId="0" applyFont="1" applyFill="1" applyBorder="1" applyAlignment="1">
      <alignment horizontal="left"/>
    </xf>
    <xf numFmtId="3" fontId="0" fillId="0" borderId="0" xfId="0" applyFont="1" applyFill="1" applyBorder="1" applyAlignment="1">
      <alignment/>
    </xf>
    <xf numFmtId="3" fontId="0" fillId="0" borderId="0" xfId="0" applyFont="1" applyFill="1" applyBorder="1" applyAlignment="1">
      <alignment horizontal="right"/>
    </xf>
    <xf numFmtId="3" fontId="0" fillId="0" borderId="0" xfId="0" applyFont="1" applyFill="1" applyBorder="1" applyAlignment="1">
      <alignment horizontal="center" vertical="top"/>
    </xf>
    <xf numFmtId="195" fontId="0" fillId="0" borderId="0" xfId="15" applyNumberFormat="1" applyFont="1" applyFill="1" applyBorder="1" applyAlignment="1">
      <alignment horizontal="center" vertical="top"/>
    </xf>
    <xf numFmtId="41" fontId="0" fillId="0" borderId="0" xfId="15" applyNumberFormat="1" applyFont="1" applyFill="1" applyBorder="1" applyAlignment="1">
      <alignment horizontal="right" vertical="top"/>
    </xf>
    <xf numFmtId="41" fontId="0" fillId="0" borderId="0" xfId="15" applyNumberFormat="1" applyFont="1" applyFill="1" applyBorder="1" applyAlignment="1">
      <alignment horizontal="center" vertical="top"/>
    </xf>
    <xf numFmtId="3" fontId="1" fillId="0" borderId="0" xfId="0" applyFont="1" applyFill="1" applyBorder="1" applyAlignment="1">
      <alignment horizontal="center" vertical="top"/>
    </xf>
    <xf numFmtId="221" fontId="0" fillId="0" borderId="0" xfId="22" applyNumberFormat="1" applyFont="1" applyFill="1" applyBorder="1" applyAlignment="1">
      <alignment/>
    </xf>
    <xf numFmtId="41" fontId="0" fillId="0" borderId="1" xfId="15" applyNumberFormat="1" applyFont="1" applyFill="1" applyBorder="1" applyAlignment="1">
      <alignment horizontal="right" vertical="top"/>
    </xf>
    <xf numFmtId="41" fontId="0" fillId="0" borderId="1" xfId="15" applyNumberFormat="1" applyFont="1" applyFill="1" applyBorder="1" applyAlignment="1">
      <alignment horizontal="center" vertical="top"/>
    </xf>
    <xf numFmtId="3" fontId="0" fillId="0" borderId="0" xfId="0" applyFont="1" applyFill="1" applyBorder="1" applyAlignment="1">
      <alignment horizontal="center"/>
    </xf>
    <xf numFmtId="195" fontId="0" fillId="0" borderId="0" xfId="15" applyNumberFormat="1" applyFont="1" applyFill="1" applyBorder="1" applyAlignment="1">
      <alignment/>
    </xf>
    <xf numFmtId="41" fontId="0" fillId="0" borderId="0" xfId="15" applyNumberFormat="1" applyFont="1" applyFill="1" applyAlignment="1">
      <alignment horizontal="right"/>
    </xf>
    <xf numFmtId="41" fontId="0" fillId="0" borderId="0" xfId="15" applyNumberFormat="1" applyFont="1" applyFill="1" applyBorder="1" applyAlignment="1">
      <alignment horizontal="right"/>
    </xf>
    <xf numFmtId="41" fontId="0" fillId="0" borderId="0" xfId="15" applyNumberFormat="1" applyFont="1" applyFill="1" applyAlignment="1">
      <alignment horizontal="center"/>
    </xf>
    <xf numFmtId="9" fontId="0" fillId="0" borderId="1" xfId="22" applyFont="1" applyFill="1" applyBorder="1" applyAlignment="1">
      <alignment horizontal="right" vertical="top"/>
    </xf>
    <xf numFmtId="9" fontId="0" fillId="0" borderId="1" xfId="22" applyFont="1" applyFill="1" applyBorder="1" applyAlignment="1">
      <alignment horizontal="center" vertical="top"/>
    </xf>
    <xf numFmtId="41" fontId="0" fillId="0" borderId="2" xfId="15" applyNumberFormat="1" applyFont="1" applyFill="1" applyBorder="1" applyAlignment="1">
      <alignment horizontal="right"/>
    </xf>
    <xf numFmtId="41" fontId="0" fillId="0" borderId="1" xfId="15" applyNumberFormat="1" applyFont="1" applyFill="1" applyBorder="1" applyAlignment="1">
      <alignment horizontal="right"/>
    </xf>
    <xf numFmtId="41" fontId="0" fillId="0" borderId="1" xfId="15" applyNumberFormat="1" applyFont="1" applyFill="1" applyBorder="1" applyAlignment="1">
      <alignment horizontal="center"/>
    </xf>
    <xf numFmtId="41" fontId="0" fillId="0" borderId="0" xfId="0" applyNumberFormat="1" applyFont="1" applyFill="1" applyAlignment="1">
      <alignment horizontal="center"/>
    </xf>
    <xf numFmtId="41" fontId="0" fillId="0" borderId="0" xfId="0" applyNumberFormat="1" applyFont="1" applyFill="1" applyBorder="1" applyAlignment="1">
      <alignment horizontal="center"/>
    </xf>
    <xf numFmtId="9" fontId="0" fillId="0" borderId="0" xfId="22" applyFont="1" applyFill="1" applyBorder="1" applyAlignment="1">
      <alignment horizontal="right"/>
    </xf>
    <xf numFmtId="43" fontId="0" fillId="0" borderId="0" xfId="0" applyNumberFormat="1" applyFont="1" applyFill="1" applyAlignment="1">
      <alignment horizontal="right"/>
    </xf>
    <xf numFmtId="43" fontId="0" fillId="0" borderId="0" xfId="0" applyNumberFormat="1" applyFont="1" applyFill="1" applyBorder="1" applyAlignment="1">
      <alignment horizontal="center"/>
    </xf>
    <xf numFmtId="43" fontId="0" fillId="0" borderId="0" xfId="0" applyNumberFormat="1" applyFont="1" applyFill="1" applyBorder="1" applyAlignment="1">
      <alignment horizontal="right"/>
    </xf>
    <xf numFmtId="43" fontId="0" fillId="0" borderId="0" xfId="0" applyNumberFormat="1" applyFont="1" applyFill="1" applyBorder="1" applyAlignment="1">
      <alignment/>
    </xf>
    <xf numFmtId="3" fontId="1" fillId="0" borderId="0" xfId="0" applyFont="1" applyFill="1" applyBorder="1" applyAlignment="1">
      <alignment horizontal="right"/>
    </xf>
    <xf numFmtId="41" fontId="0" fillId="0" borderId="3" xfId="15" applyNumberFormat="1" applyFont="1" applyFill="1" applyBorder="1" applyAlignment="1">
      <alignment horizontal="right"/>
    </xf>
    <xf numFmtId="41" fontId="0" fillId="0" borderId="4" xfId="15" applyNumberFormat="1" applyFont="1" applyFill="1" applyBorder="1" applyAlignment="1">
      <alignment horizontal="right"/>
    </xf>
    <xf numFmtId="41" fontId="0" fillId="0" borderId="5" xfId="15" applyNumberFormat="1" applyFont="1" applyFill="1" applyBorder="1" applyAlignment="1">
      <alignment horizontal="right"/>
    </xf>
    <xf numFmtId="218" fontId="0" fillId="0" borderId="0" xfId="15" applyNumberFormat="1" applyFont="1" applyFill="1" applyBorder="1" applyAlignment="1">
      <alignment horizontal="right"/>
    </xf>
    <xf numFmtId="3" fontId="0" fillId="0" borderId="0" xfId="0" applyFont="1" applyBorder="1" applyAlignment="1">
      <alignment/>
    </xf>
    <xf numFmtId="3" fontId="0" fillId="0" borderId="0" xfId="0" applyFont="1" applyBorder="1" applyAlignment="1">
      <alignment horizontal="center"/>
    </xf>
    <xf numFmtId="3" fontId="1" fillId="0" borderId="0" xfId="0" applyFont="1" applyBorder="1" applyAlignment="1">
      <alignment/>
    </xf>
    <xf numFmtId="3" fontId="1" fillId="0" borderId="0" xfId="0" applyFont="1" applyBorder="1" applyAlignment="1">
      <alignment horizontal="center"/>
    </xf>
    <xf numFmtId="3" fontId="1" fillId="0" borderId="0" xfId="0" applyFont="1" applyBorder="1" applyAlignment="1">
      <alignment horizontal="right"/>
    </xf>
    <xf numFmtId="3" fontId="1" fillId="0" borderId="0" xfId="0" applyFont="1" applyAlignment="1">
      <alignment horizontal="right"/>
    </xf>
    <xf numFmtId="15" fontId="1" fillId="0" borderId="0" xfId="0" applyNumberFormat="1" applyFont="1" applyAlignment="1">
      <alignment horizontal="right"/>
    </xf>
    <xf numFmtId="41" fontId="0" fillId="0" borderId="0" xfId="0" applyNumberFormat="1" applyFont="1" applyBorder="1" applyAlignment="1">
      <alignment/>
    </xf>
    <xf numFmtId="15" fontId="1" fillId="0" borderId="0" xfId="0" applyNumberFormat="1" applyFont="1" applyAlignment="1">
      <alignment horizontal="center"/>
    </xf>
    <xf numFmtId="41" fontId="0" fillId="0" borderId="0" xfId="0" applyNumberFormat="1" applyFont="1" applyBorder="1" applyAlignment="1" quotePrefix="1">
      <alignment horizontal="right"/>
    </xf>
    <xf numFmtId="41" fontId="0" fillId="0" borderId="0" xfId="0" applyNumberFormat="1" applyFont="1" applyBorder="1" applyAlignment="1">
      <alignment horizontal="right"/>
    </xf>
    <xf numFmtId="41" fontId="0" fillId="0" borderId="0" xfId="0" applyNumberFormat="1" applyFont="1" applyBorder="1" applyAlignment="1">
      <alignment horizontal="center"/>
    </xf>
    <xf numFmtId="41" fontId="0" fillId="0" borderId="1" xfId="0" applyNumberFormat="1" applyFont="1" applyBorder="1" applyAlignment="1">
      <alignment horizontal="center"/>
    </xf>
    <xf numFmtId="41" fontId="1" fillId="0" borderId="6" xfId="0" applyNumberFormat="1" applyFont="1" applyBorder="1" applyAlignment="1">
      <alignment horizontal="center"/>
    </xf>
    <xf numFmtId="188" fontId="0" fillId="0" borderId="0" xfId="0" applyNumberFormat="1" applyFont="1" applyBorder="1" applyAlignment="1">
      <alignment/>
    </xf>
    <xf numFmtId="3" fontId="0" fillId="0" borderId="0" xfId="0" applyFont="1" applyFill="1" applyBorder="1" applyAlignment="1">
      <alignment horizontal="justify" vertical="top"/>
    </xf>
    <xf numFmtId="41" fontId="1" fillId="0" borderId="0" xfId="0" applyNumberFormat="1" applyFont="1" applyFill="1" applyBorder="1" applyAlignment="1">
      <alignment/>
    </xf>
    <xf numFmtId="15" fontId="1" fillId="0" borderId="0" xfId="0" applyNumberFormat="1" applyFont="1" applyFill="1" applyBorder="1" applyAlignment="1">
      <alignment horizontal="center"/>
    </xf>
    <xf numFmtId="15" fontId="1" fillId="0" borderId="0" xfId="0" applyNumberFormat="1" applyFont="1" applyFill="1" applyBorder="1" applyAlignment="1" quotePrefix="1">
      <alignment horizontal="center"/>
    </xf>
    <xf numFmtId="41" fontId="1" fillId="0" borderId="0" xfId="0" applyNumberFormat="1" applyFont="1" applyFill="1" applyBorder="1" applyAlignment="1">
      <alignment horizontal="center"/>
    </xf>
    <xf numFmtId="41" fontId="0" fillId="0" borderId="0" xfId="0" applyNumberFormat="1" applyFont="1" applyFill="1" applyBorder="1" applyAlignment="1">
      <alignment/>
    </xf>
    <xf numFmtId="41" fontId="0" fillId="0" borderId="1" xfId="0" applyNumberFormat="1" applyFont="1" applyFill="1" applyBorder="1" applyAlignment="1">
      <alignment horizontal="center"/>
    </xf>
    <xf numFmtId="41" fontId="0" fillId="0" borderId="2" xfId="0" applyNumberFormat="1" applyFont="1" applyFill="1" applyBorder="1" applyAlignment="1">
      <alignment horizontal="center"/>
    </xf>
    <xf numFmtId="41" fontId="1" fillId="0" borderId="0" xfId="0" applyNumberFormat="1" applyFont="1" applyFill="1" applyBorder="1" applyAlignment="1">
      <alignment horizontal="right"/>
    </xf>
    <xf numFmtId="41" fontId="0" fillId="0" borderId="6" xfId="0" applyNumberFormat="1" applyFont="1" applyFill="1" applyBorder="1" applyAlignment="1">
      <alignment/>
    </xf>
    <xf numFmtId="3" fontId="0" fillId="0" borderId="0" xfId="0" applyFont="1" applyFill="1" applyBorder="1" applyAlignment="1">
      <alignment horizontal="justify" vertical="top" wrapText="1"/>
    </xf>
    <xf numFmtId="3" fontId="1" fillId="0" borderId="0" xfId="0" applyFont="1" applyFill="1" applyBorder="1" applyAlignment="1">
      <alignment/>
    </xf>
    <xf numFmtId="3" fontId="12" fillId="0" borderId="0" xfId="0" applyFont="1" applyFill="1" applyBorder="1" applyAlignment="1">
      <alignment/>
    </xf>
    <xf numFmtId="3" fontId="1" fillId="0" borderId="0" xfId="0" applyNumberFormat="1" applyFont="1" applyFill="1" applyBorder="1" applyAlignment="1">
      <alignment/>
    </xf>
    <xf numFmtId="3" fontId="0" fillId="0" borderId="0" xfId="0" applyFont="1" applyFill="1" applyBorder="1" applyAlignment="1">
      <alignment/>
    </xf>
    <xf numFmtId="0" fontId="0" fillId="0" borderId="0" xfId="0" applyNumberFormat="1" applyFont="1" applyFill="1" applyBorder="1" applyAlignment="1">
      <alignment horizontal="justify" vertical="top" wrapText="1"/>
    </xf>
    <xf numFmtId="3" fontId="0" fillId="0" borderId="0" xfId="0" applyFont="1" applyFill="1" applyBorder="1" applyAlignment="1">
      <alignment vertical="top"/>
    </xf>
    <xf numFmtId="3" fontId="0" fillId="0" borderId="0" xfId="0" applyNumberFormat="1" applyFont="1" applyFill="1" applyBorder="1" applyAlignment="1">
      <alignment/>
    </xf>
    <xf numFmtId="3" fontId="0" fillId="0" borderId="0" xfId="0" applyFont="1" applyFill="1" applyAlignment="1">
      <alignment horizontal="justify" vertical="top" wrapText="1"/>
    </xf>
    <xf numFmtId="3" fontId="0" fillId="0" borderId="0" xfId="0" applyFont="1" applyFill="1" applyAlignment="1">
      <alignment vertical="top"/>
    </xf>
    <xf numFmtId="3" fontId="0" fillId="0" borderId="0" xfId="0" applyFont="1" applyFill="1" applyAlignment="1">
      <alignment horizontal="justify" vertical="top"/>
    </xf>
    <xf numFmtId="3" fontId="0" fillId="0" borderId="0" xfId="0" applyFont="1" applyFill="1" applyBorder="1" applyAlignment="1">
      <alignment vertical="top" wrapText="1"/>
    </xf>
    <xf numFmtId="41" fontId="0" fillId="0" borderId="0" xfId="0" applyNumberFormat="1" applyFont="1" applyFill="1" applyBorder="1" applyAlignment="1">
      <alignment horizontal="justify" vertical="top"/>
    </xf>
    <xf numFmtId="3" fontId="1" fillId="0" borderId="0" xfId="15" applyFont="1" applyFill="1" applyBorder="1" applyAlignment="1">
      <alignment horizontal="right"/>
    </xf>
    <xf numFmtId="3" fontId="12" fillId="0" borderId="0" xfId="0" applyFont="1" applyFill="1" applyBorder="1" applyAlignment="1">
      <alignment/>
    </xf>
    <xf numFmtId="3" fontId="0" fillId="0" borderId="0" xfId="15" applyFont="1" applyFill="1" applyBorder="1" applyAlignment="1">
      <alignment/>
    </xf>
    <xf numFmtId="3" fontId="0" fillId="0" borderId="0" xfId="15" applyFont="1" applyFill="1" applyBorder="1" applyAlignment="1">
      <alignment horizontal="center"/>
    </xf>
    <xf numFmtId="41" fontId="0" fillId="0" borderId="0" xfId="15" applyNumberFormat="1" applyFont="1" applyFill="1" applyBorder="1" applyAlignment="1">
      <alignment horizontal="center"/>
    </xf>
    <xf numFmtId="41" fontId="0" fillId="0" borderId="0" xfId="15" applyNumberFormat="1" applyFont="1" applyFill="1" applyBorder="1" applyAlignment="1">
      <alignment/>
    </xf>
    <xf numFmtId="41" fontId="0" fillId="0" borderId="6" xfId="15" applyNumberFormat="1" applyFont="1" applyFill="1" applyBorder="1" applyAlignment="1">
      <alignment horizontal="right"/>
    </xf>
    <xf numFmtId="10" fontId="0" fillId="0" borderId="0" xfId="22" applyNumberFormat="1" applyFont="1" applyFill="1" applyBorder="1" applyAlignment="1">
      <alignment/>
    </xf>
    <xf numFmtId="41" fontId="0" fillId="0" borderId="2" xfId="15" applyNumberFormat="1" applyFont="1" applyFill="1" applyBorder="1" applyAlignment="1">
      <alignment/>
    </xf>
    <xf numFmtId="41" fontId="0" fillId="0" borderId="2" xfId="15" applyNumberFormat="1" applyFont="1" applyFill="1" applyBorder="1" applyAlignment="1">
      <alignment horizontal="center"/>
    </xf>
    <xf numFmtId="41" fontId="0" fillId="0" borderId="6" xfId="15" applyNumberFormat="1" applyFont="1" applyFill="1" applyBorder="1" applyAlignment="1">
      <alignment horizontal="center"/>
    </xf>
    <xf numFmtId="3" fontId="0" fillId="0" borderId="0" xfId="0" applyFont="1" applyFill="1" applyBorder="1" applyAlignment="1" quotePrefix="1">
      <alignment horizontal="center"/>
    </xf>
    <xf numFmtId="3" fontId="0" fillId="0" borderId="6" xfId="15" applyFont="1" applyFill="1" applyBorder="1" applyAlignment="1">
      <alignment/>
    </xf>
    <xf numFmtId="3" fontId="0" fillId="0" borderId="0" xfId="0" applyFont="1" applyFill="1" applyBorder="1" applyAlignment="1">
      <alignment horizontal="justify"/>
    </xf>
    <xf numFmtId="3" fontId="1" fillId="0" borderId="0" xfId="0" applyFont="1" applyFill="1" applyBorder="1" applyAlignment="1">
      <alignment horizontal="right" vertical="top"/>
    </xf>
    <xf numFmtId="3" fontId="14" fillId="0" borderId="0" xfId="0" applyFont="1" applyFill="1" applyBorder="1" applyAlignment="1">
      <alignment horizontal="center"/>
    </xf>
    <xf numFmtId="3" fontId="14" fillId="0" borderId="0" xfId="0" applyFont="1" applyFill="1" applyBorder="1" applyAlignment="1">
      <alignment/>
    </xf>
    <xf numFmtId="3" fontId="0" fillId="0" borderId="0" xfId="0" applyFont="1" applyFill="1" applyAlignment="1">
      <alignment horizontal="left" vertical="top" wrapText="1"/>
    </xf>
    <xf numFmtId="37" fontId="0" fillId="0" borderId="0" xfId="0" applyNumberFormat="1" applyFont="1" applyFill="1" applyBorder="1" applyAlignment="1">
      <alignment horizontal="right"/>
    </xf>
    <xf numFmtId="37" fontId="0" fillId="0" borderId="0" xfId="15" applyNumberFormat="1" applyFont="1" applyFill="1" applyBorder="1" applyAlignment="1">
      <alignment horizontal="right"/>
    </xf>
    <xf numFmtId="3" fontId="1" fillId="0" borderId="0" xfId="0" applyFont="1" applyFill="1" applyBorder="1" applyAlignment="1">
      <alignment horizontal="justify" vertical="top" wrapText="1"/>
    </xf>
    <xf numFmtId="3" fontId="1" fillId="0" borderId="0" xfId="0" applyFont="1" applyFill="1" applyBorder="1" applyAlignment="1">
      <alignment horizontal="left" vertical="top" wrapText="1"/>
    </xf>
    <xf numFmtId="3" fontId="0" fillId="0" borderId="0" xfId="0" applyFont="1" applyFill="1" applyAlignment="1">
      <alignment horizontal="justify"/>
    </xf>
    <xf numFmtId="41" fontId="0" fillId="0" borderId="0" xfId="0" applyNumberFormat="1" applyFont="1" applyFill="1" applyBorder="1" applyAlignment="1">
      <alignment horizontal="right"/>
    </xf>
    <xf numFmtId="41" fontId="0" fillId="0" borderId="1" xfId="0" applyNumberFormat="1" applyFont="1" applyFill="1" applyBorder="1" applyAlignment="1">
      <alignment horizontal="right"/>
    </xf>
    <xf numFmtId="41" fontId="0" fillId="0" borderId="7" xfId="15" applyNumberFormat="1" applyFont="1" applyFill="1" applyBorder="1" applyAlignment="1">
      <alignment horizontal="right"/>
    </xf>
    <xf numFmtId="41" fontId="0" fillId="0" borderId="6" xfId="0" applyNumberFormat="1" applyFont="1" applyFill="1" applyBorder="1" applyAlignment="1">
      <alignment horizontal="right"/>
    </xf>
    <xf numFmtId="3" fontId="0" fillId="0" borderId="0" xfId="0" applyFont="1" applyFill="1" applyBorder="1" applyAlignment="1">
      <alignment horizontal="left" vertical="top" wrapText="1"/>
    </xf>
    <xf numFmtId="3" fontId="1" fillId="0" borderId="0" xfId="0" applyFont="1" applyFill="1" applyAlignment="1">
      <alignment horizontal="justify" vertical="top"/>
    </xf>
    <xf numFmtId="218" fontId="0" fillId="0" borderId="0" xfId="0" applyNumberFormat="1" applyFont="1" applyFill="1" applyBorder="1" applyAlignment="1">
      <alignment horizontal="right"/>
    </xf>
    <xf numFmtId="219" fontId="0" fillId="0" borderId="0" xfId="0" applyNumberFormat="1" applyFont="1" applyFill="1" applyBorder="1" applyAlignment="1">
      <alignment horizontal="right"/>
    </xf>
    <xf numFmtId="3" fontId="0" fillId="0" borderId="0" xfId="0" applyFont="1" applyFill="1" applyAlignment="1">
      <alignment vertical="top" wrapText="1"/>
    </xf>
    <xf numFmtId="3" fontId="0" fillId="0" borderId="0" xfId="0" applyFont="1" applyFill="1" applyAlignment="1">
      <alignment/>
    </xf>
    <xf numFmtId="3" fontId="1" fillId="0" borderId="0" xfId="0" applyFont="1" applyFill="1" applyAlignment="1">
      <alignment/>
    </xf>
    <xf numFmtId="15" fontId="0" fillId="0" borderId="0" xfId="0" applyNumberFormat="1" applyFont="1" applyFill="1" applyAlignment="1" quotePrefix="1">
      <alignment/>
    </xf>
    <xf numFmtId="3" fontId="0" fillId="0" borderId="0" xfId="0" applyFont="1" applyFill="1" applyBorder="1" applyAlignment="1" quotePrefix="1">
      <alignment/>
    </xf>
    <xf numFmtId="3" fontId="0" fillId="0" borderId="0" xfId="0" applyNumberFormat="1" applyFont="1" applyFill="1" applyBorder="1" applyAlignment="1">
      <alignment/>
    </xf>
    <xf numFmtId="10" fontId="11" fillId="0" borderId="0" xfId="22" applyNumberFormat="1" applyFont="1" applyFill="1" applyBorder="1" applyAlignment="1">
      <alignment horizontal="right" vertical="top"/>
    </xf>
    <xf numFmtId="3" fontId="11" fillId="0" borderId="0" xfId="15" applyFont="1" applyFill="1" applyBorder="1" applyAlignment="1">
      <alignment horizontal="right" vertical="top"/>
    </xf>
    <xf numFmtId="10" fontId="11" fillId="0" borderId="0" xfId="22" applyNumberFormat="1" applyFont="1" applyFill="1" applyAlignment="1">
      <alignment horizontal="right"/>
    </xf>
    <xf numFmtId="3" fontId="0" fillId="0" borderId="2" xfId="0" applyFont="1" applyFill="1" applyBorder="1" applyAlignment="1">
      <alignment horizontal="right"/>
    </xf>
    <xf numFmtId="3" fontId="11" fillId="0" borderId="0" xfId="0" applyFont="1" applyFill="1" applyBorder="1" applyAlignment="1">
      <alignment/>
    </xf>
    <xf numFmtId="3" fontId="1" fillId="0" borderId="0" xfId="0" applyFont="1" applyFill="1" applyBorder="1" applyAlignment="1">
      <alignment horizontal="left"/>
    </xf>
    <xf numFmtId="3" fontId="0" fillId="0" borderId="0" xfId="0" applyFont="1" applyFill="1" applyBorder="1" applyAlignment="1">
      <alignment horizontal="left"/>
    </xf>
    <xf numFmtId="3" fontId="0" fillId="0" borderId="0" xfId="0" applyFont="1" applyFill="1" applyAlignment="1">
      <alignment horizontal="justify" vertical="top" shrinkToFit="1"/>
    </xf>
    <xf numFmtId="3" fontId="1" fillId="0" borderId="0" xfId="0" applyFont="1" applyFill="1" applyBorder="1" applyAlignment="1">
      <alignment horizontal="center"/>
    </xf>
    <xf numFmtId="3" fontId="0" fillId="0" borderId="0" xfId="0" applyFont="1" applyFill="1" applyBorder="1" applyAlignment="1">
      <alignment horizontal="justify" vertical="top" shrinkToFit="1"/>
    </xf>
    <xf numFmtId="3" fontId="0" fillId="0" borderId="0" xfId="0" applyFont="1" applyFill="1" applyBorder="1" applyAlignment="1">
      <alignment horizontal="justify" vertical="top"/>
    </xf>
    <xf numFmtId="3" fontId="1" fillId="0" borderId="0" xfId="0" applyFont="1" applyBorder="1" applyAlignment="1">
      <alignment horizontal="left"/>
    </xf>
    <xf numFmtId="3" fontId="0" fillId="0" borderId="0" xfId="0" applyFont="1" applyBorder="1" applyAlignment="1">
      <alignment horizontal="left"/>
    </xf>
    <xf numFmtId="3" fontId="1" fillId="0" borderId="0" xfId="0" applyFont="1" applyBorder="1" applyAlignment="1">
      <alignment horizontal="center"/>
    </xf>
    <xf numFmtId="3" fontId="0" fillId="0" borderId="0" xfId="0" applyFont="1" applyFill="1" applyBorder="1" applyAlignment="1">
      <alignment horizontal="justify" vertical="top" wrapText="1"/>
    </xf>
    <xf numFmtId="3" fontId="0" fillId="0" borderId="0" xfId="0" applyFont="1" applyFill="1" applyAlignment="1">
      <alignment wrapText="1"/>
    </xf>
    <xf numFmtId="3" fontId="0" fillId="0" borderId="0" xfId="0" applyFont="1" applyFill="1" applyAlignment="1">
      <alignment horizontal="justify" vertical="top"/>
    </xf>
    <xf numFmtId="3" fontId="0" fillId="0" borderId="0" xfId="0" applyFont="1" applyFill="1" applyAlignment="1">
      <alignment horizontal="justify" vertical="top" wrapText="1"/>
    </xf>
    <xf numFmtId="3" fontId="1" fillId="0" borderId="0" xfId="0" applyFont="1" applyFill="1" applyBorder="1" applyAlignment="1">
      <alignment horizontal="left" vertical="top" wrapText="1"/>
    </xf>
    <xf numFmtId="3" fontId="1" fillId="0" borderId="0" xfId="0" applyFont="1" applyFill="1" applyBorder="1" applyAlignment="1">
      <alignment horizontal="justify" vertical="top" wrapText="1"/>
    </xf>
    <xf numFmtId="0" fontId="0" fillId="0" borderId="0" xfId="0" applyNumberFormat="1" applyFont="1" applyFill="1" applyBorder="1" applyAlignment="1">
      <alignment horizontal="justify" vertical="top" wrapText="1"/>
    </xf>
    <xf numFmtId="3" fontId="0" fillId="0" borderId="0" xfId="0" applyFont="1" applyFill="1" applyBorder="1" applyAlignment="1">
      <alignment horizontal="left" vertical="top"/>
    </xf>
    <xf numFmtId="3" fontId="0" fillId="0" borderId="0" xfId="0" applyFont="1" applyFill="1" applyBorder="1" applyAlignment="1">
      <alignment horizontal="justify"/>
    </xf>
    <xf numFmtId="0" fontId="0" fillId="0" borderId="0" xfId="0" applyNumberFormat="1" applyFont="1" applyFill="1" applyBorder="1" applyAlignment="1">
      <alignment horizontal="justify" vertical="top"/>
    </xf>
    <xf numFmtId="3" fontId="0" fillId="0" borderId="0" xfId="0" applyFont="1" applyFill="1" applyBorder="1" applyAlignment="1">
      <alignment horizontal="left" vertical="top" wrapText="1"/>
    </xf>
  </cellXfs>
  <cellStyles count="9">
    <cellStyle name="Normal" xfId="0"/>
    <cellStyle name="Comma" xfId="15"/>
    <cellStyle name="Comma [0]" xfId="16"/>
    <cellStyle name="Currency" xfId="17"/>
    <cellStyle name="Currency [0]" xfId="18"/>
    <cellStyle name="Followed Hyperlink" xfId="19"/>
    <cellStyle name="Hyperlink" xfId="20"/>
    <cellStyle name="Normal_Book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FF9900"/>
      <rgbColor rgb="00CC00FF"/>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CCECFF"/>
      <rgbColor rgb="00E0FFE0"/>
      <rgbColor rgb="00FFFF99"/>
      <rgbColor rgb="00A6CAF0"/>
      <rgbColor rgb="00FFCCFF"/>
      <rgbColor rgb="00CCCCFF"/>
      <rgbColor rgb="00FFCC99"/>
      <rgbColor rgb="002A6FF9"/>
      <rgbColor rgb="003FB8CD"/>
      <rgbColor rgb="00FFCC00"/>
      <rgbColor rgb="00FFE1FF"/>
      <rgbColor rgb="00CC99FF"/>
      <rgbColor rgb="00A0627A"/>
      <rgbColor rgb="00624FAC"/>
      <rgbColor rgb="00969696"/>
      <rgbColor rgb="001D2FBE"/>
      <rgbColor rgb="0099FF99"/>
      <rgbColor rgb="00004500"/>
      <rgbColor rgb="00453E01"/>
      <rgbColor rgb="006A2813"/>
      <rgbColor rgb="00CC99FF"/>
      <rgbColor rgb="004A3285"/>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1</xdr:row>
      <xdr:rowOff>0</xdr:rowOff>
    </xdr:from>
    <xdr:to>
      <xdr:col>1</xdr:col>
      <xdr:colOff>895350</xdr:colOff>
      <xdr:row>7</xdr:row>
      <xdr:rowOff>142875</xdr:rowOff>
    </xdr:to>
    <xdr:pic>
      <xdr:nvPicPr>
        <xdr:cNvPr id="1" name="Picture 3"/>
        <xdr:cNvPicPr preferRelativeResize="1">
          <a:picLocks noChangeAspect="1"/>
        </xdr:cNvPicPr>
      </xdr:nvPicPr>
      <xdr:blipFill>
        <a:blip r:embed="rId1"/>
        <a:stretch>
          <a:fillRect/>
        </a:stretch>
      </xdr:blipFill>
      <xdr:spPr>
        <a:xfrm>
          <a:off x="628650" y="161925"/>
          <a:ext cx="885825" cy="1114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9</xdr:row>
      <xdr:rowOff>85725</xdr:rowOff>
    </xdr:from>
    <xdr:to>
      <xdr:col>8</xdr:col>
      <xdr:colOff>0</xdr:colOff>
      <xdr:row>9</xdr:row>
      <xdr:rowOff>85725</xdr:rowOff>
    </xdr:to>
    <xdr:sp>
      <xdr:nvSpPr>
        <xdr:cNvPr id="1" name="Line 7"/>
        <xdr:cNvSpPr>
          <a:spLocks/>
        </xdr:cNvSpPr>
      </xdr:nvSpPr>
      <xdr:spPr>
        <a:xfrm>
          <a:off x="6667500" y="15430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xdr:colOff>
      <xdr:row>8</xdr:row>
      <xdr:rowOff>85725</xdr:rowOff>
    </xdr:from>
    <xdr:to>
      <xdr:col>5</xdr:col>
      <xdr:colOff>257175</xdr:colOff>
      <xdr:row>8</xdr:row>
      <xdr:rowOff>85725</xdr:rowOff>
    </xdr:to>
    <xdr:sp>
      <xdr:nvSpPr>
        <xdr:cNvPr id="2" name="Line 10"/>
        <xdr:cNvSpPr>
          <a:spLocks/>
        </xdr:cNvSpPr>
      </xdr:nvSpPr>
      <xdr:spPr>
        <a:xfrm flipH="1">
          <a:off x="2867025" y="1381125"/>
          <a:ext cx="1171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733425</xdr:colOff>
      <xdr:row>8</xdr:row>
      <xdr:rowOff>95250</xdr:rowOff>
    </xdr:from>
    <xdr:to>
      <xdr:col>10</xdr:col>
      <xdr:colOff>914400</xdr:colOff>
      <xdr:row>8</xdr:row>
      <xdr:rowOff>95250</xdr:rowOff>
    </xdr:to>
    <xdr:sp>
      <xdr:nvSpPr>
        <xdr:cNvPr id="3" name="Line 11"/>
        <xdr:cNvSpPr>
          <a:spLocks/>
        </xdr:cNvSpPr>
      </xdr:nvSpPr>
      <xdr:spPr>
        <a:xfrm>
          <a:off x="8362950" y="1390650"/>
          <a:ext cx="11430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510</xdr:row>
      <xdr:rowOff>0</xdr:rowOff>
    </xdr:from>
    <xdr:to>
      <xdr:col>9</xdr:col>
      <xdr:colOff>28575</xdr:colOff>
      <xdr:row>510</xdr:row>
      <xdr:rowOff>0</xdr:rowOff>
    </xdr:to>
    <xdr:sp>
      <xdr:nvSpPr>
        <xdr:cNvPr id="1" name="TextBox 25"/>
        <xdr:cNvSpPr txBox="1">
          <a:spLocks noChangeArrowheads="1"/>
        </xdr:cNvSpPr>
      </xdr:nvSpPr>
      <xdr:spPr>
        <a:xfrm>
          <a:off x="390525" y="87639525"/>
          <a:ext cx="55530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809625</xdr:colOff>
      <xdr:row>407</xdr:row>
      <xdr:rowOff>0</xdr:rowOff>
    </xdr:from>
    <xdr:to>
      <xdr:col>9</xdr:col>
      <xdr:colOff>114300</xdr:colOff>
      <xdr:row>407</xdr:row>
      <xdr:rowOff>0</xdr:rowOff>
    </xdr:to>
    <xdr:sp>
      <xdr:nvSpPr>
        <xdr:cNvPr id="2" name="TextBox 73"/>
        <xdr:cNvSpPr txBox="1">
          <a:spLocks noChangeArrowheads="1"/>
        </xdr:cNvSpPr>
      </xdr:nvSpPr>
      <xdr:spPr>
        <a:xfrm>
          <a:off x="5905500" y="69923025"/>
          <a:ext cx="12382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HR%201Q%2020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Income Statement"/>
      <sheetName val="Balance Sheet"/>
      <sheetName val="Changes in Equity"/>
      <sheetName val="Cash Flow"/>
      <sheetName val="Notes"/>
    </sheetNames>
    <sheetDataSet>
      <sheetData sheetId="3">
        <row r="28">
          <cell r="E28">
            <v>45000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3:D18"/>
  <sheetViews>
    <sheetView zoomScaleSheetLayoutView="160" workbookViewId="0" topLeftCell="A1">
      <selection activeCell="F22" sqref="F22"/>
    </sheetView>
  </sheetViews>
  <sheetFormatPr defaultColWidth="9.140625" defaultRowHeight="12.75"/>
  <cols>
    <col min="1" max="1" width="9.28125" style="1" bestFit="1" customWidth="1"/>
    <col min="2" max="2" width="14.57421875" style="1" bestFit="1" customWidth="1"/>
    <col min="3" max="16384" width="9.140625" style="1" customWidth="1"/>
  </cols>
  <sheetData>
    <row r="2" ht="12.75"/>
    <row r="3" ht="12.75">
      <c r="D3"/>
    </row>
    <row r="4" ht="12.75"/>
    <row r="5" ht="12.75"/>
    <row r="6" ht="12.75"/>
    <row r="7" ht="12.75"/>
    <row r="8" ht="12.75"/>
    <row r="10" ht="23.25">
      <c r="B10" s="2" t="s">
        <v>114</v>
      </c>
    </row>
    <row r="11" ht="15">
      <c r="B11" s="3" t="s">
        <v>115</v>
      </c>
    </row>
    <row r="12" ht="15">
      <c r="B12" s="3" t="s">
        <v>112</v>
      </c>
    </row>
    <row r="13" ht="20.25">
      <c r="B13" s="4"/>
    </row>
    <row r="14" s="5" customFormat="1" ht="18">
      <c r="B14" s="6" t="s">
        <v>113</v>
      </c>
    </row>
    <row r="15" s="5" customFormat="1" ht="18">
      <c r="B15" s="6"/>
    </row>
    <row r="16" s="5" customFormat="1" ht="18">
      <c r="B16" s="8" t="s">
        <v>259</v>
      </c>
    </row>
    <row r="17" s="5" customFormat="1" ht="18">
      <c r="B17" s="6"/>
    </row>
    <row r="18" s="5" customFormat="1" ht="18">
      <c r="B18" s="7" t="s">
        <v>258</v>
      </c>
    </row>
  </sheetData>
  <printOptions/>
  <pageMargins left="0.5" right="0.5" top="0.75" bottom="0.75"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L56"/>
  <sheetViews>
    <sheetView view="pageBreakPreview" zoomScaleSheetLayoutView="100" workbookViewId="0" topLeftCell="A7">
      <selection activeCell="G24" sqref="G24"/>
    </sheetView>
  </sheetViews>
  <sheetFormatPr defaultColWidth="9.140625" defaultRowHeight="12.75"/>
  <cols>
    <col min="1" max="1" width="29.140625" style="14" customWidth="1"/>
    <col min="2" max="2" width="8.7109375" style="14" customWidth="1"/>
    <col min="3" max="3" width="1.7109375" style="14" customWidth="1"/>
    <col min="4" max="5" width="16.57421875" style="14" customWidth="1"/>
    <col min="6" max="6" width="1.28515625" style="14" customWidth="1"/>
    <col min="7" max="8" width="16.57421875" style="14" customWidth="1"/>
    <col min="9" max="9" width="3.140625" style="14" customWidth="1"/>
    <col min="10" max="10" width="9.28125" style="14" customWidth="1"/>
    <col min="11" max="11" width="12.00390625" style="14" customWidth="1"/>
    <col min="12" max="16384" width="9.28125" style="14" customWidth="1"/>
  </cols>
  <sheetData>
    <row r="1" spans="1:8" ht="12.75">
      <c r="A1" s="126" t="s">
        <v>116</v>
      </c>
      <c r="B1" s="126"/>
      <c r="C1" s="126"/>
      <c r="D1" s="126"/>
      <c r="E1" s="126"/>
      <c r="F1" s="126"/>
      <c r="G1" s="126"/>
      <c r="H1" s="126"/>
    </row>
    <row r="2" spans="1:8" ht="12.75">
      <c r="A2" s="127" t="s">
        <v>117</v>
      </c>
      <c r="B2" s="127"/>
      <c r="C2" s="127"/>
      <c r="D2" s="127"/>
      <c r="E2" s="127"/>
      <c r="F2" s="127"/>
      <c r="G2" s="127"/>
      <c r="H2" s="127"/>
    </row>
    <row r="3" spans="1:8" s="9" customFormat="1" ht="12.75">
      <c r="A3" s="127" t="s">
        <v>69</v>
      </c>
      <c r="B3" s="127"/>
      <c r="C3" s="127"/>
      <c r="D3" s="127"/>
      <c r="E3" s="127"/>
      <c r="F3" s="127"/>
      <c r="G3" s="127"/>
      <c r="H3" s="127"/>
    </row>
    <row r="5" spans="1:8" ht="12.75">
      <c r="A5" s="10" t="s">
        <v>70</v>
      </c>
      <c r="B5" s="10"/>
      <c r="C5" s="11"/>
      <c r="D5" s="11"/>
      <c r="E5" s="11"/>
      <c r="F5" s="11"/>
      <c r="G5" s="11"/>
      <c r="H5" s="11"/>
    </row>
    <row r="6" spans="1:8" ht="12.75">
      <c r="A6" s="10" t="s">
        <v>260</v>
      </c>
      <c r="B6" s="10"/>
      <c r="C6" s="11"/>
      <c r="D6" s="11"/>
      <c r="E6" s="11"/>
      <c r="F6" s="11"/>
      <c r="G6" s="11"/>
      <c r="H6" s="11"/>
    </row>
    <row r="7" spans="1:8" ht="12.75">
      <c r="A7" s="14" t="s">
        <v>118</v>
      </c>
      <c r="C7" s="9"/>
      <c r="D7" s="9"/>
      <c r="E7" s="9"/>
      <c r="F7" s="9"/>
      <c r="G7" s="9"/>
      <c r="H7" s="9"/>
    </row>
    <row r="8" spans="3:8" ht="12.75">
      <c r="C8" s="9"/>
      <c r="D8" s="9"/>
      <c r="E8" s="9"/>
      <c r="F8" s="9"/>
      <c r="G8" s="9"/>
      <c r="H8" s="9"/>
    </row>
    <row r="9" spans="3:8" ht="12.75">
      <c r="C9" s="9"/>
      <c r="D9" s="129" t="s">
        <v>232</v>
      </c>
      <c r="E9" s="129"/>
      <c r="F9" s="9"/>
      <c r="G9" s="129" t="s">
        <v>235</v>
      </c>
      <c r="H9" s="129"/>
    </row>
    <row r="10" spans="1:8" ht="12.75">
      <c r="A10" s="9"/>
      <c r="B10" s="9"/>
      <c r="C10" s="9"/>
      <c r="D10" s="129" t="s">
        <v>195</v>
      </c>
      <c r="E10" s="129"/>
      <c r="F10" s="12"/>
      <c r="G10" s="129" t="s">
        <v>265</v>
      </c>
      <c r="H10" s="129"/>
    </row>
    <row r="11" spans="1:8" ht="12.75">
      <c r="A11" s="9"/>
      <c r="B11" s="9"/>
      <c r="C11" s="9"/>
      <c r="D11" s="12" t="s">
        <v>264</v>
      </c>
      <c r="E11" s="12" t="s">
        <v>266</v>
      </c>
      <c r="F11" s="12"/>
      <c r="G11" s="12" t="s">
        <v>264</v>
      </c>
      <c r="H11" s="12" t="s">
        <v>266</v>
      </c>
    </row>
    <row r="12" spans="2:8" ht="12.75">
      <c r="B12" s="12" t="s">
        <v>133</v>
      </c>
      <c r="C12" s="12"/>
      <c r="D12" s="12" t="s">
        <v>38</v>
      </c>
      <c r="E12" s="12" t="str">
        <f>D12</f>
        <v>RM'000</v>
      </c>
      <c r="F12" s="12"/>
      <c r="G12" s="12" t="str">
        <f>E12</f>
        <v>RM'000</v>
      </c>
      <c r="H12" s="12" t="str">
        <f>G12</f>
        <v>RM'000</v>
      </c>
    </row>
    <row r="13" ht="12.75">
      <c r="H13" s="15"/>
    </row>
    <row r="14" spans="1:8" ht="12.75">
      <c r="A14" s="14" t="s">
        <v>37</v>
      </c>
      <c r="B14" s="16" t="s">
        <v>84</v>
      </c>
      <c r="C14" s="17"/>
      <c r="D14" s="18">
        <v>9583</v>
      </c>
      <c r="E14" s="19">
        <v>9330</v>
      </c>
      <c r="F14" s="18"/>
      <c r="G14" s="18">
        <v>18860</v>
      </c>
      <c r="H14" s="19">
        <v>16536</v>
      </c>
    </row>
    <row r="15" spans="2:12" ht="12.75">
      <c r="B15" s="20"/>
      <c r="C15" s="17"/>
      <c r="D15" s="122"/>
      <c r="E15" s="19"/>
      <c r="F15" s="18"/>
      <c r="G15" s="122"/>
      <c r="H15" s="19"/>
      <c r="L15" s="21"/>
    </row>
    <row r="16" spans="1:8" ht="12.75">
      <c r="A16" s="14" t="s">
        <v>107</v>
      </c>
      <c r="B16" s="20"/>
      <c r="C16" s="17"/>
      <c r="D16" s="18">
        <v>-5773</v>
      </c>
      <c r="E16" s="19">
        <v>-5546</v>
      </c>
      <c r="F16" s="18"/>
      <c r="G16" s="18">
        <v>-12905</v>
      </c>
      <c r="H16" s="19">
        <v>-10792</v>
      </c>
    </row>
    <row r="17" spans="2:8" ht="12.75">
      <c r="B17" s="20"/>
      <c r="C17" s="17"/>
      <c r="D17" s="22"/>
      <c r="E17" s="23"/>
      <c r="F17" s="18"/>
      <c r="G17" s="22"/>
      <c r="H17" s="23"/>
    </row>
    <row r="18" spans="1:8" ht="12.75">
      <c r="A18" s="9" t="s">
        <v>108</v>
      </c>
      <c r="B18" s="20"/>
      <c r="C18" s="17"/>
      <c r="D18" s="18">
        <f>D14+D16</f>
        <v>3810</v>
      </c>
      <c r="E18" s="18">
        <f>E14+E16</f>
        <v>3784</v>
      </c>
      <c r="F18" s="18"/>
      <c r="G18" s="18">
        <f>G14+G16</f>
        <v>5955</v>
      </c>
      <c r="H18" s="18">
        <f>SUM(H14:H17)</f>
        <v>5744</v>
      </c>
    </row>
    <row r="19" spans="2:8" ht="12.75">
      <c r="B19" s="20"/>
      <c r="C19" s="17"/>
      <c r="D19" s="121"/>
      <c r="E19" s="121"/>
      <c r="F19" s="18"/>
      <c r="G19" s="121"/>
      <c r="H19" s="121"/>
    </row>
    <row r="20" spans="1:8" ht="12.75">
      <c r="A20" s="14" t="s">
        <v>109</v>
      </c>
      <c r="B20" s="20"/>
      <c r="C20" s="17"/>
      <c r="D20" s="18">
        <v>33</v>
      </c>
      <c r="E20" s="19">
        <v>38</v>
      </c>
      <c r="F20" s="18"/>
      <c r="G20" s="18">
        <v>82</v>
      </c>
      <c r="H20" s="19">
        <v>74</v>
      </c>
    </row>
    <row r="21" spans="2:8" ht="12.75">
      <c r="B21" s="20"/>
      <c r="C21" s="17"/>
      <c r="D21" s="18"/>
      <c r="E21" s="19"/>
      <c r="F21" s="18"/>
      <c r="G21" s="18"/>
      <c r="H21" s="19"/>
    </row>
    <row r="22" spans="1:8" ht="12.75">
      <c r="A22" s="14" t="s">
        <v>110</v>
      </c>
      <c r="B22" s="24"/>
      <c r="C22" s="17"/>
      <c r="D22" s="18">
        <v>-1818</v>
      </c>
      <c r="E22" s="19">
        <v>-1757</v>
      </c>
      <c r="F22" s="18"/>
      <c r="G22" s="18">
        <v>-3434</v>
      </c>
      <c r="H22" s="19">
        <v>-3565</v>
      </c>
    </row>
    <row r="23" spans="2:8" ht="12.75">
      <c r="B23" s="20"/>
      <c r="C23" s="17"/>
      <c r="D23" s="18"/>
      <c r="E23" s="19"/>
      <c r="F23" s="18"/>
      <c r="G23" s="18"/>
      <c r="H23" s="19"/>
    </row>
    <row r="24" spans="1:8" ht="12.75">
      <c r="A24" s="14" t="s">
        <v>49</v>
      </c>
      <c r="B24" s="20"/>
      <c r="C24" s="17"/>
      <c r="D24" s="18">
        <v>11</v>
      </c>
      <c r="E24" s="19">
        <v>22</v>
      </c>
      <c r="F24" s="18"/>
      <c r="G24" s="18">
        <v>21</v>
      </c>
      <c r="H24" s="19">
        <v>37</v>
      </c>
    </row>
    <row r="25" spans="2:8" ht="12.75">
      <c r="B25" s="20"/>
      <c r="C25" s="17"/>
      <c r="D25" s="18"/>
      <c r="E25" s="19"/>
      <c r="F25" s="18"/>
      <c r="G25" s="18"/>
      <c r="H25" s="19"/>
    </row>
    <row r="26" spans="1:8" ht="12.75">
      <c r="A26" s="11" t="s">
        <v>29</v>
      </c>
      <c r="C26" s="25"/>
      <c r="D26" s="26">
        <v>-103</v>
      </c>
      <c r="E26" s="19">
        <v>-54</v>
      </c>
      <c r="F26" s="27"/>
      <c r="G26" s="26">
        <v>-167</v>
      </c>
      <c r="H26" s="19">
        <v>-130</v>
      </c>
    </row>
    <row r="27" spans="1:8" ht="12.75">
      <c r="A27" s="11"/>
      <c r="C27" s="25"/>
      <c r="D27" s="22"/>
      <c r="E27" s="23"/>
      <c r="F27" s="18"/>
      <c r="G27" s="22"/>
      <c r="H27" s="23"/>
    </row>
    <row r="28" spans="1:8" ht="12.75">
      <c r="A28" s="9" t="s">
        <v>48</v>
      </c>
      <c r="B28" s="24"/>
      <c r="C28" s="25"/>
      <c r="D28" s="26">
        <f>SUM(D18:D27)</f>
        <v>1933</v>
      </c>
      <c r="E28" s="26">
        <f>SUM(E18:E27)</f>
        <v>2033</v>
      </c>
      <c r="F28" s="27"/>
      <c r="G28" s="26">
        <f>SUM(G18:G27)</f>
        <v>2457</v>
      </c>
      <c r="H28" s="26">
        <f>SUM(H18:H27)</f>
        <v>2160</v>
      </c>
    </row>
    <row r="29" spans="1:8" ht="12.75">
      <c r="A29" s="11"/>
      <c r="C29" s="25"/>
      <c r="D29" s="123"/>
      <c r="E29" s="123"/>
      <c r="F29" s="27"/>
      <c r="G29" s="123"/>
      <c r="H29" s="123"/>
    </row>
    <row r="30" spans="1:8" ht="12.75">
      <c r="A30" s="14" t="s">
        <v>28</v>
      </c>
      <c r="B30" s="24" t="s">
        <v>91</v>
      </c>
      <c r="C30" s="25"/>
      <c r="D30" s="26">
        <v>-456</v>
      </c>
      <c r="E30" s="19">
        <v>-235</v>
      </c>
      <c r="F30" s="27"/>
      <c r="G30" s="26">
        <v>-663</v>
      </c>
      <c r="H30" s="19">
        <v>-539</v>
      </c>
    </row>
    <row r="31" spans="3:8" ht="12.75">
      <c r="C31" s="25"/>
      <c r="D31" s="29"/>
      <c r="E31" s="30"/>
      <c r="F31" s="18"/>
      <c r="G31" s="29"/>
      <c r="H31" s="30"/>
    </row>
    <row r="32" spans="1:8" ht="12.75">
      <c r="A32" s="9"/>
      <c r="C32" s="25"/>
      <c r="D32" s="26"/>
      <c r="E32" s="19"/>
      <c r="F32" s="27"/>
      <c r="G32" s="26"/>
      <c r="H32" s="19"/>
    </row>
    <row r="33" spans="1:8" ht="13.5" thickBot="1">
      <c r="A33" s="9" t="s">
        <v>193</v>
      </c>
      <c r="B33" s="24"/>
      <c r="C33" s="25"/>
      <c r="D33" s="31">
        <f>SUM(D28:D31)</f>
        <v>1477</v>
      </c>
      <c r="E33" s="31">
        <f>SUM(E28:E31)</f>
        <v>1798</v>
      </c>
      <c r="F33" s="27"/>
      <c r="G33" s="31">
        <f>SUM(G28:G31)</f>
        <v>1794</v>
      </c>
      <c r="H33" s="31">
        <f>SUM(H28:H31)</f>
        <v>1621</v>
      </c>
    </row>
    <row r="34" spans="3:8" ht="13.5" thickTop="1">
      <c r="C34" s="25"/>
      <c r="D34" s="123"/>
      <c r="E34" s="123"/>
      <c r="F34" s="27"/>
      <c r="G34" s="123"/>
      <c r="H34" s="123"/>
    </row>
    <row r="35" spans="3:8" ht="12.75">
      <c r="C35" s="25"/>
      <c r="D35" s="123"/>
      <c r="E35" s="123"/>
      <c r="F35" s="27"/>
      <c r="G35" s="123"/>
      <c r="H35" s="123"/>
    </row>
    <row r="36" spans="1:8" ht="12.75">
      <c r="A36" s="9" t="s">
        <v>30</v>
      </c>
      <c r="C36" s="25"/>
      <c r="D36" s="26"/>
      <c r="E36" s="28"/>
      <c r="F36" s="27"/>
      <c r="G36" s="26"/>
      <c r="H36" s="28"/>
    </row>
    <row r="37" spans="3:8" ht="12.75">
      <c r="C37" s="25"/>
      <c r="D37" s="26"/>
      <c r="E37" s="28"/>
      <c r="F37" s="27"/>
      <c r="G37" s="26"/>
      <c r="H37" s="28"/>
    </row>
    <row r="38" spans="1:8" ht="12.75">
      <c r="A38" s="14" t="s">
        <v>31</v>
      </c>
      <c r="C38" s="25"/>
      <c r="D38" s="26">
        <v>1080</v>
      </c>
      <c r="E38" s="28">
        <v>1221</v>
      </c>
      <c r="F38" s="27"/>
      <c r="G38" s="26">
        <v>1032</v>
      </c>
      <c r="H38" s="28">
        <v>631</v>
      </c>
    </row>
    <row r="39" spans="1:8" ht="12.75">
      <c r="A39" s="14" t="s">
        <v>32</v>
      </c>
      <c r="C39" s="25"/>
      <c r="D39" s="32">
        <v>397</v>
      </c>
      <c r="E39" s="33">
        <v>577</v>
      </c>
      <c r="F39" s="27"/>
      <c r="G39" s="32">
        <v>762</v>
      </c>
      <c r="H39" s="33">
        <v>990</v>
      </c>
    </row>
    <row r="40" spans="3:8" ht="12.75">
      <c r="C40" s="25"/>
      <c r="D40" s="26"/>
      <c r="E40" s="19"/>
      <c r="F40" s="27"/>
      <c r="G40" s="26"/>
      <c r="H40" s="19"/>
    </row>
    <row r="41" spans="1:8" ht="13.5" thickBot="1">
      <c r="A41" s="14" t="s">
        <v>193</v>
      </c>
      <c r="C41" s="25"/>
      <c r="D41" s="31">
        <f>SUM(D38:D39)</f>
        <v>1477</v>
      </c>
      <c r="E41" s="31">
        <f>SUM(E38:E39)</f>
        <v>1798</v>
      </c>
      <c r="F41" s="27"/>
      <c r="G41" s="31">
        <f>SUM(G38:G39)</f>
        <v>1794</v>
      </c>
      <c r="H41" s="31">
        <f>SUM(H38:H39)</f>
        <v>1621</v>
      </c>
    </row>
    <row r="42" spans="3:8" ht="13.5" thickTop="1">
      <c r="C42" s="25"/>
      <c r="D42" s="26"/>
      <c r="E42" s="28"/>
      <c r="F42" s="27"/>
      <c r="G42" s="26"/>
      <c r="H42" s="28"/>
    </row>
    <row r="43" spans="2:8" ht="12.75">
      <c r="B43" s="24"/>
      <c r="D43" s="34"/>
      <c r="E43" s="28"/>
      <c r="F43" s="35"/>
      <c r="G43" s="36"/>
      <c r="H43" s="35"/>
    </row>
    <row r="44" spans="1:8" ht="12.75">
      <c r="A44" s="9" t="s">
        <v>188</v>
      </c>
      <c r="B44" s="24"/>
      <c r="D44" s="34"/>
      <c r="E44" s="35"/>
      <c r="F44" s="35"/>
      <c r="G44" s="35"/>
      <c r="H44" s="35"/>
    </row>
    <row r="45" spans="1:8" ht="12.75">
      <c r="A45" s="9" t="s">
        <v>171</v>
      </c>
      <c r="B45" s="24"/>
      <c r="D45" s="34"/>
      <c r="E45" s="35"/>
      <c r="F45" s="35"/>
      <c r="G45" s="35"/>
      <c r="H45" s="35"/>
    </row>
    <row r="46" spans="1:8" ht="12.75">
      <c r="A46" s="14" t="s">
        <v>39</v>
      </c>
      <c r="B46" s="24" t="s">
        <v>98</v>
      </c>
      <c r="D46" s="37">
        <f>Notes!G469</f>
        <v>0.48864135082186766</v>
      </c>
      <c r="E46" s="38">
        <f>Notes!H469</f>
        <v>0.5426666666666666</v>
      </c>
      <c r="F46" s="39"/>
      <c r="G46" s="37">
        <f>Notes!I469</f>
        <v>0.4669239574520068</v>
      </c>
      <c r="H46" s="37">
        <f>Notes!J469</f>
        <v>0.28044444444444444</v>
      </c>
    </row>
    <row r="47" spans="2:8" ht="12.75">
      <c r="B47" s="24"/>
      <c r="D47" s="37"/>
      <c r="E47" s="38"/>
      <c r="F47" s="39"/>
      <c r="G47" s="37"/>
      <c r="H47" s="38"/>
    </row>
    <row r="48" spans="1:8" ht="12.75">
      <c r="A48" s="14" t="s">
        <v>40</v>
      </c>
      <c r="B48" s="24" t="s">
        <v>98</v>
      </c>
      <c r="D48" s="39">
        <f>Notes!G492</f>
        <v>0.45808908984484353</v>
      </c>
      <c r="E48" s="39">
        <f>Notes!H492</f>
        <v>0.5086376758465839</v>
      </c>
      <c r="F48" s="39"/>
      <c r="G48" s="39">
        <f>Notes!I492</f>
        <v>0.43809564239169657</v>
      </c>
      <c r="H48" s="39">
        <f>Notes!J492</f>
        <v>0.262820299223618</v>
      </c>
    </row>
    <row r="49" spans="4:8" ht="12.75">
      <c r="D49" s="40"/>
      <c r="E49" s="40"/>
      <c r="F49" s="40"/>
      <c r="G49" s="40"/>
      <c r="H49" s="40"/>
    </row>
    <row r="50" spans="4:8" ht="12.75">
      <c r="D50" s="40"/>
      <c r="E50" s="40"/>
      <c r="F50" s="40"/>
      <c r="G50" s="40"/>
      <c r="H50" s="40"/>
    </row>
    <row r="51" spans="4:8" ht="12.75">
      <c r="D51" s="40"/>
      <c r="E51" s="40"/>
      <c r="F51" s="40"/>
      <c r="G51" s="40"/>
      <c r="H51" s="40"/>
    </row>
    <row r="53" ht="12.75">
      <c r="A53" s="14" t="s">
        <v>120</v>
      </c>
    </row>
    <row r="54" spans="1:2" ht="12.75">
      <c r="A54" s="11"/>
      <c r="B54" s="11"/>
    </row>
    <row r="55" spans="1:8" ht="12.75">
      <c r="A55" s="128" t="s">
        <v>9</v>
      </c>
      <c r="B55" s="128"/>
      <c r="C55" s="128"/>
      <c r="D55" s="128"/>
      <c r="E55" s="128"/>
      <c r="F55" s="128"/>
      <c r="G55" s="128"/>
      <c r="H55" s="128"/>
    </row>
    <row r="56" spans="1:8" ht="13.5" customHeight="1">
      <c r="A56" s="128"/>
      <c r="B56" s="128"/>
      <c r="C56" s="128"/>
      <c r="D56" s="128"/>
      <c r="E56" s="128"/>
      <c r="F56" s="128"/>
      <c r="G56" s="128"/>
      <c r="H56" s="128"/>
    </row>
  </sheetData>
  <mergeCells count="8">
    <mergeCell ref="A1:H1"/>
    <mergeCell ref="A2:H2"/>
    <mergeCell ref="A3:H3"/>
    <mergeCell ref="A55:H56"/>
    <mergeCell ref="G10:H10"/>
    <mergeCell ref="D10:E10"/>
    <mergeCell ref="D9:E9"/>
    <mergeCell ref="G9:H9"/>
  </mergeCells>
  <printOptions/>
  <pageMargins left="0.5" right="0.5" top="0.5" bottom="0.5" header="0.5" footer="0.35"/>
  <pageSetup horizontalDpi="300" verticalDpi="300" orientation="portrait" scale="90" r:id="rId1"/>
  <headerFooter alignWithMargins="0">
    <oddFooter>&amp;C&amp;"Times New Roman,Regular" 1</oddFooter>
  </headerFooter>
</worksheet>
</file>

<file path=xl/worksheets/sheet3.xml><?xml version="1.0" encoding="utf-8"?>
<worksheet xmlns="http://schemas.openxmlformats.org/spreadsheetml/2006/main" xmlns:r="http://schemas.openxmlformats.org/officeDocument/2006/relationships">
  <dimension ref="A1:G60"/>
  <sheetViews>
    <sheetView view="pageBreakPreview" zoomScaleSheetLayoutView="100" workbookViewId="0" topLeftCell="A34">
      <selection activeCell="B55" sqref="B55"/>
    </sheetView>
  </sheetViews>
  <sheetFormatPr defaultColWidth="9.140625" defaultRowHeight="12.75"/>
  <cols>
    <col min="1" max="1" width="3.421875" style="14" customWidth="1"/>
    <col min="2" max="2" width="3.8515625" style="14" customWidth="1"/>
    <col min="3" max="3" width="45.00390625" style="14" customWidth="1"/>
    <col min="4" max="4" width="10.421875" style="14" customWidth="1"/>
    <col min="5" max="5" width="14.421875" style="14" customWidth="1"/>
    <col min="6" max="6" width="1.57421875" style="14" customWidth="1"/>
    <col min="7" max="7" width="14.00390625" style="14" customWidth="1"/>
    <col min="8" max="16384" width="9.28125" style="14" customWidth="1"/>
  </cols>
  <sheetData>
    <row r="1" spans="1:7" ht="12.75">
      <c r="A1" s="126" t="s">
        <v>114</v>
      </c>
      <c r="B1" s="126"/>
      <c r="C1" s="126"/>
      <c r="D1" s="126"/>
      <c r="E1" s="126"/>
      <c r="F1" s="126"/>
      <c r="G1" s="126"/>
    </row>
    <row r="2" spans="1:7" ht="12.75">
      <c r="A2" s="127" t="s">
        <v>117</v>
      </c>
      <c r="B2" s="127"/>
      <c r="C2" s="127"/>
      <c r="D2" s="127"/>
      <c r="E2" s="127"/>
      <c r="F2" s="127"/>
      <c r="G2" s="127"/>
    </row>
    <row r="3" spans="1:7" ht="12.75">
      <c r="A3" s="127" t="s">
        <v>69</v>
      </c>
      <c r="B3" s="127"/>
      <c r="C3" s="127"/>
      <c r="D3" s="127"/>
      <c r="E3" s="127"/>
      <c r="F3" s="127"/>
      <c r="G3" s="127"/>
    </row>
    <row r="5" s="9" customFormat="1" ht="12.75">
      <c r="A5" s="9" t="s">
        <v>267</v>
      </c>
    </row>
    <row r="6" s="9" customFormat="1" ht="12.75">
      <c r="A6" s="14" t="s">
        <v>118</v>
      </c>
    </row>
    <row r="8" spans="4:7" ht="12.75">
      <c r="D8" s="24"/>
      <c r="E8" s="15" t="s">
        <v>121</v>
      </c>
      <c r="G8" s="15" t="s">
        <v>122</v>
      </c>
    </row>
    <row r="9" spans="4:7" ht="12.75">
      <c r="D9" s="24"/>
      <c r="E9" s="41" t="s">
        <v>41</v>
      </c>
      <c r="F9" s="41"/>
      <c r="G9" s="41" t="s">
        <v>41</v>
      </c>
    </row>
    <row r="10" spans="4:7" ht="12.75">
      <c r="D10" s="24" t="s">
        <v>133</v>
      </c>
      <c r="E10" s="41" t="str">
        <f>'Income Statement'!D11</f>
        <v>30.6.2007</v>
      </c>
      <c r="F10" s="41"/>
      <c r="G10" s="41" t="s">
        <v>205</v>
      </c>
    </row>
    <row r="11" spans="4:7" ht="12.75">
      <c r="D11" s="12"/>
      <c r="E11" s="41" t="s">
        <v>38</v>
      </c>
      <c r="F11" s="41"/>
      <c r="G11" s="41" t="str">
        <f>E11</f>
        <v>RM'000</v>
      </c>
    </row>
    <row r="12" spans="1:7" ht="12.75">
      <c r="A12" s="9" t="s">
        <v>176</v>
      </c>
      <c r="E12" s="41"/>
      <c r="F12" s="41"/>
      <c r="G12" s="41"/>
    </row>
    <row r="13" ht="12.75">
      <c r="A13" s="9" t="s">
        <v>181</v>
      </c>
    </row>
    <row r="14" spans="2:7" ht="12.75">
      <c r="B14" s="14" t="s">
        <v>67</v>
      </c>
      <c r="D14" s="24" t="s">
        <v>81</v>
      </c>
      <c r="E14" s="27">
        <v>34414</v>
      </c>
      <c r="F14" s="27"/>
      <c r="G14" s="27">
        <v>35352</v>
      </c>
    </row>
    <row r="15" spans="4:7" ht="12.75">
      <c r="D15" s="24"/>
      <c r="E15" s="27"/>
      <c r="F15" s="27"/>
      <c r="G15" s="27"/>
    </row>
    <row r="16" spans="4:7" ht="12.75">
      <c r="D16" s="24"/>
      <c r="E16" s="27"/>
      <c r="F16" s="27"/>
      <c r="G16" s="27"/>
    </row>
    <row r="17" spans="1:7" ht="12.75">
      <c r="A17" s="9" t="s">
        <v>177</v>
      </c>
      <c r="D17" s="24"/>
      <c r="E17" s="27"/>
      <c r="F17" s="27"/>
      <c r="G17" s="27"/>
    </row>
    <row r="18" spans="2:7" ht="12.75">
      <c r="B18" s="14" t="s">
        <v>42</v>
      </c>
      <c r="D18" s="24"/>
      <c r="E18" s="27">
        <v>30136</v>
      </c>
      <c r="F18" s="27"/>
      <c r="G18" s="27">
        <v>25400</v>
      </c>
    </row>
    <row r="19" spans="2:7" ht="12.75">
      <c r="B19" s="14" t="s">
        <v>220</v>
      </c>
      <c r="D19" s="24"/>
      <c r="E19" s="27">
        <v>10224</v>
      </c>
      <c r="F19" s="27"/>
      <c r="G19" s="27">
        <v>9989</v>
      </c>
    </row>
    <row r="20" spans="2:7" ht="12.75">
      <c r="B20" s="14" t="s">
        <v>201</v>
      </c>
      <c r="D20" s="24"/>
      <c r="E20" s="27">
        <f>1843-881</f>
        <v>962</v>
      </c>
      <c r="F20" s="27"/>
      <c r="G20" s="27">
        <v>444</v>
      </c>
    </row>
    <row r="21" spans="2:7" ht="12.75">
      <c r="B21" s="14" t="s">
        <v>43</v>
      </c>
      <c r="D21" s="24"/>
      <c r="E21" s="27">
        <v>2599</v>
      </c>
      <c r="F21" s="27"/>
      <c r="G21" s="27">
        <v>3124</v>
      </c>
    </row>
    <row r="22" spans="4:7" ht="12.75">
      <c r="D22" s="24"/>
      <c r="E22" s="42">
        <f>SUM(E18:E21)</f>
        <v>43921</v>
      </c>
      <c r="F22" s="27"/>
      <c r="G22" s="42">
        <f>SUM(G18:G21)</f>
        <v>38957</v>
      </c>
    </row>
    <row r="23" spans="4:7" ht="12.75">
      <c r="D23" s="24"/>
      <c r="E23" s="27"/>
      <c r="F23" s="27"/>
      <c r="G23" s="27"/>
    </row>
    <row r="24" spans="1:7" ht="13.5" thickBot="1">
      <c r="A24" s="9" t="s">
        <v>178</v>
      </c>
      <c r="D24" s="24"/>
      <c r="E24" s="43">
        <f>E14+E22</f>
        <v>78335</v>
      </c>
      <c r="F24" s="27"/>
      <c r="G24" s="43">
        <f>G14+G22</f>
        <v>74309</v>
      </c>
    </row>
    <row r="25" spans="4:7" ht="12.75">
      <c r="D25" s="24"/>
      <c r="E25" s="27"/>
      <c r="F25" s="27"/>
      <c r="G25" s="27"/>
    </row>
    <row r="26" spans="4:7" ht="12.75">
      <c r="D26" s="24"/>
      <c r="E26" s="27"/>
      <c r="F26" s="27"/>
      <c r="G26" s="27"/>
    </row>
    <row r="27" spans="1:7" ht="12.75">
      <c r="A27" s="9" t="s">
        <v>179</v>
      </c>
      <c r="D27" s="24"/>
      <c r="E27" s="27"/>
      <c r="F27" s="27"/>
      <c r="G27" s="27"/>
    </row>
    <row r="28" spans="1:7" ht="12.75">
      <c r="A28" s="9" t="s">
        <v>180</v>
      </c>
      <c r="D28" s="24"/>
      <c r="E28" s="27"/>
      <c r="F28" s="27"/>
      <c r="G28" s="27"/>
    </row>
    <row r="29" spans="1:7" ht="12.75">
      <c r="A29" s="9"/>
      <c r="B29" s="14" t="s">
        <v>44</v>
      </c>
      <c r="D29" s="24"/>
      <c r="E29" s="27">
        <f>'Changes in Equity'!E42</f>
        <v>45000</v>
      </c>
      <c r="F29" s="27"/>
      <c r="G29" s="27">
        <f>'[1]Changes in Equity'!E28</f>
        <v>45000</v>
      </c>
    </row>
    <row r="30" spans="1:7" ht="12.75">
      <c r="A30" s="9"/>
      <c r="B30" s="14" t="s">
        <v>200</v>
      </c>
      <c r="D30" s="24"/>
      <c r="E30" s="27">
        <f>'Changes in Equity'!F42+'Changes in Equity'!G42+'Changes in Equity'!H42+'Changes in Equity'!I42</f>
        <v>3461</v>
      </c>
      <c r="F30" s="27"/>
      <c r="G30" s="27">
        <v>3396</v>
      </c>
    </row>
    <row r="31" spans="1:7" ht="12.75">
      <c r="A31" s="9"/>
      <c r="B31" s="14" t="s">
        <v>27</v>
      </c>
      <c r="D31" s="24"/>
      <c r="E31" s="32">
        <f>'Changes in Equity'!J42</f>
        <v>2158</v>
      </c>
      <c r="F31" s="27"/>
      <c r="G31" s="32">
        <v>1126</v>
      </c>
    </row>
    <row r="32" spans="1:7" ht="12.75">
      <c r="A32" s="9"/>
      <c r="D32" s="24"/>
      <c r="E32" s="27">
        <f>SUM(E29:E31)</f>
        <v>50619</v>
      </c>
      <c r="F32" s="27"/>
      <c r="G32" s="27">
        <f>SUM(G29:G31)</f>
        <v>49522</v>
      </c>
    </row>
    <row r="33" spans="1:7" ht="12.75">
      <c r="A33" s="9"/>
      <c r="D33" s="24"/>
      <c r="E33" s="27"/>
      <c r="F33" s="27"/>
      <c r="G33" s="27"/>
    </row>
    <row r="34" spans="1:7" ht="12.75">
      <c r="A34" s="9" t="s">
        <v>68</v>
      </c>
      <c r="D34" s="24"/>
      <c r="E34" s="27">
        <f>'Changes in Equity'!L42</f>
        <v>9232</v>
      </c>
      <c r="F34" s="27"/>
      <c r="G34" s="27">
        <v>8470</v>
      </c>
    </row>
    <row r="35" spans="1:7" ht="12.75">
      <c r="A35" s="9"/>
      <c r="D35" s="24"/>
      <c r="E35" s="27"/>
      <c r="F35" s="27"/>
      <c r="G35" s="27"/>
    </row>
    <row r="36" spans="1:7" ht="12.75">
      <c r="A36" s="9" t="s">
        <v>173</v>
      </c>
      <c r="D36" s="24"/>
      <c r="E36" s="44">
        <f>SUM(E32:E35)</f>
        <v>59851</v>
      </c>
      <c r="F36" s="27"/>
      <c r="G36" s="44">
        <f>SUM(G32:G35)</f>
        <v>57992</v>
      </c>
    </row>
    <row r="37" spans="1:7" ht="12.75">
      <c r="A37" s="9"/>
      <c r="D37" s="24"/>
      <c r="E37" s="27"/>
      <c r="F37" s="27"/>
      <c r="G37" s="27"/>
    </row>
    <row r="38" spans="1:7" ht="12.75">
      <c r="A38" s="9"/>
      <c r="D38" s="24"/>
      <c r="E38" s="27"/>
      <c r="F38" s="27"/>
      <c r="G38" s="27"/>
    </row>
    <row r="39" spans="1:7" ht="12.75">
      <c r="A39" s="9" t="s">
        <v>221</v>
      </c>
      <c r="D39" s="24"/>
      <c r="E39" s="27"/>
      <c r="F39" s="27"/>
      <c r="G39" s="27"/>
    </row>
    <row r="40" spans="1:7" ht="12.75">
      <c r="A40" s="9"/>
      <c r="B40" s="14" t="s">
        <v>203</v>
      </c>
      <c r="D40" s="24"/>
      <c r="E40" s="27">
        <v>46</v>
      </c>
      <c r="F40" s="27"/>
      <c r="G40" s="27">
        <v>71</v>
      </c>
    </row>
    <row r="41" spans="1:7" ht="12.75">
      <c r="A41" s="9"/>
      <c r="B41" s="14" t="s">
        <v>222</v>
      </c>
      <c r="D41" s="24" t="s">
        <v>94</v>
      </c>
      <c r="E41" s="27">
        <v>3761</v>
      </c>
      <c r="F41" s="27"/>
      <c r="G41" s="27">
        <v>3732</v>
      </c>
    </row>
    <row r="42" spans="1:7" ht="12.75">
      <c r="A42" s="9"/>
      <c r="D42" s="24"/>
      <c r="E42" s="44">
        <f>SUM(E40:E41)</f>
        <v>3807</v>
      </c>
      <c r="F42" s="27"/>
      <c r="G42" s="44">
        <f>SUM(G40:G41)</f>
        <v>3803</v>
      </c>
    </row>
    <row r="43" spans="1:7" ht="12.75">
      <c r="A43" s="9"/>
      <c r="D43" s="24"/>
      <c r="E43" s="27"/>
      <c r="F43" s="27"/>
      <c r="G43" s="27"/>
    </row>
    <row r="44" spans="1:7" ht="12.75">
      <c r="A44" s="9" t="s">
        <v>183</v>
      </c>
      <c r="D44" s="24"/>
      <c r="E44" s="27"/>
      <c r="F44" s="27"/>
      <c r="G44" s="27"/>
    </row>
    <row r="45" spans="2:7" ht="12.75">
      <c r="B45" s="14" t="s">
        <v>223</v>
      </c>
      <c r="D45" s="24"/>
      <c r="E45" s="27">
        <v>4173</v>
      </c>
      <c r="F45" s="27"/>
      <c r="G45" s="27">
        <v>5217</v>
      </c>
    </row>
    <row r="46" spans="2:7" ht="12.75">
      <c r="B46" s="14" t="s">
        <v>203</v>
      </c>
      <c r="D46" s="24" t="s">
        <v>94</v>
      </c>
      <c r="E46" s="27">
        <f>9035+50+1419</f>
        <v>10504</v>
      </c>
      <c r="F46" s="27"/>
      <c r="G46" s="27">
        <v>7297</v>
      </c>
    </row>
    <row r="47" spans="4:7" ht="12.75">
      <c r="D47" s="24"/>
      <c r="E47" s="42">
        <f>SUM(E45:E46)</f>
        <v>14677</v>
      </c>
      <c r="F47" s="27"/>
      <c r="G47" s="42">
        <f>SUM(G45:G46)</f>
        <v>12514</v>
      </c>
    </row>
    <row r="48" spans="1:7" ht="12.75">
      <c r="A48" s="9"/>
      <c r="D48" s="24"/>
      <c r="E48" s="27"/>
      <c r="F48" s="27"/>
      <c r="G48" s="27"/>
    </row>
    <row r="49" spans="1:7" ht="12.75">
      <c r="A49" s="9" t="s">
        <v>182</v>
      </c>
      <c r="D49" s="24"/>
      <c r="E49" s="32">
        <f>E42+E47</f>
        <v>18484</v>
      </c>
      <c r="F49" s="27"/>
      <c r="G49" s="32">
        <f>G42+G47</f>
        <v>16317</v>
      </c>
    </row>
    <row r="50" spans="1:7" ht="12.75">
      <c r="A50" s="9"/>
      <c r="D50" s="24"/>
      <c r="E50" s="27"/>
      <c r="F50" s="27"/>
      <c r="G50" s="27"/>
    </row>
    <row r="51" spans="1:7" ht="13.5" thickBot="1">
      <c r="A51" s="9" t="s">
        <v>191</v>
      </c>
      <c r="D51" s="24"/>
      <c r="E51" s="43">
        <f>E36+E49</f>
        <v>78335</v>
      </c>
      <c r="F51" s="27"/>
      <c r="G51" s="43">
        <f>G36+G49</f>
        <v>74309</v>
      </c>
    </row>
    <row r="52" spans="1:7" ht="12.75" hidden="1">
      <c r="A52" s="9"/>
      <c r="D52" s="24"/>
      <c r="E52" s="27">
        <f>E24-E51</f>
        <v>0</v>
      </c>
      <c r="F52" s="27"/>
      <c r="G52" s="27">
        <f>G24-G51</f>
        <v>0</v>
      </c>
    </row>
    <row r="53" spans="4:7" ht="12.75">
      <c r="D53" s="24"/>
      <c r="E53" s="27">
        <f>E24-E51</f>
        <v>0</v>
      </c>
      <c r="F53" s="27"/>
      <c r="G53" s="27">
        <f>G24-G51</f>
        <v>0</v>
      </c>
    </row>
    <row r="54" spans="1:4" ht="12.75">
      <c r="A54" s="14" t="s">
        <v>190</v>
      </c>
      <c r="D54" s="24"/>
    </row>
    <row r="55" spans="2:7" ht="12.75">
      <c r="B55" s="14" t="s">
        <v>192</v>
      </c>
      <c r="E55" s="45">
        <v>0.23</v>
      </c>
      <c r="F55" s="27"/>
      <c r="G55" s="45">
        <v>0.22</v>
      </c>
    </row>
    <row r="58" spans="1:7" ht="12.75" customHeight="1">
      <c r="A58" s="130" t="s">
        <v>10</v>
      </c>
      <c r="B58" s="130"/>
      <c r="C58" s="130"/>
      <c r="D58" s="130"/>
      <c r="E58" s="130"/>
      <c r="F58" s="130"/>
      <c r="G58" s="130"/>
    </row>
    <row r="59" spans="1:7" ht="12.75" customHeight="1">
      <c r="A59" s="130"/>
      <c r="B59" s="130"/>
      <c r="C59" s="130"/>
      <c r="D59" s="130"/>
      <c r="E59" s="130"/>
      <c r="F59" s="130"/>
      <c r="G59" s="130"/>
    </row>
    <row r="60" spans="1:7" ht="13.5" customHeight="1">
      <c r="A60" s="130"/>
      <c r="B60" s="130"/>
      <c r="C60" s="130"/>
      <c r="D60" s="130"/>
      <c r="E60" s="130"/>
      <c r="F60" s="130"/>
      <c r="G60" s="130"/>
    </row>
  </sheetData>
  <mergeCells count="4">
    <mergeCell ref="A58:G60"/>
    <mergeCell ref="A1:G1"/>
    <mergeCell ref="A2:G2"/>
    <mergeCell ref="A3:G3"/>
  </mergeCells>
  <printOptions/>
  <pageMargins left="0.75" right="0.5" top="0.4" bottom="0.5" header="0.4" footer="0.35"/>
  <pageSetup firstPageNumber="2" useFirstPageNumber="1" horizontalDpi="300" verticalDpi="300" orientation="portrait" scale="88" r:id="rId1"/>
  <headerFooter alignWithMargins="0">
    <oddFooter>&amp;C&amp;"Times New Roman,Regular"&amp;P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M47"/>
  <sheetViews>
    <sheetView workbookViewId="0" topLeftCell="A19">
      <selection activeCell="B32" sqref="B32"/>
    </sheetView>
  </sheetViews>
  <sheetFormatPr defaultColWidth="9.140625" defaultRowHeight="12.75"/>
  <cols>
    <col min="1" max="1" width="2.57421875" style="46" customWidth="1"/>
    <col min="2" max="2" width="9.28125" style="46" customWidth="1"/>
    <col min="3" max="3" width="23.7109375" style="46" customWidth="1"/>
    <col min="4" max="4" width="6.7109375" style="47" customWidth="1"/>
    <col min="5" max="13" width="14.421875" style="46" customWidth="1"/>
    <col min="14" max="16384" width="9.28125" style="46" customWidth="1"/>
  </cols>
  <sheetData>
    <row r="1" spans="1:13" ht="12.75">
      <c r="A1" s="132" t="s">
        <v>114</v>
      </c>
      <c r="B1" s="132"/>
      <c r="C1" s="132"/>
      <c r="D1" s="132"/>
      <c r="E1" s="132"/>
      <c r="F1" s="132"/>
      <c r="G1" s="132"/>
      <c r="H1" s="132"/>
      <c r="I1" s="132"/>
      <c r="J1" s="132"/>
      <c r="K1" s="132"/>
      <c r="L1" s="132"/>
      <c r="M1" s="132"/>
    </row>
    <row r="2" spans="1:13" ht="12.75">
      <c r="A2" s="133" t="s">
        <v>117</v>
      </c>
      <c r="B2" s="133"/>
      <c r="C2" s="133"/>
      <c r="D2" s="133"/>
      <c r="E2" s="133"/>
      <c r="F2" s="133"/>
      <c r="G2" s="133"/>
      <c r="H2" s="133"/>
      <c r="I2" s="133"/>
      <c r="J2" s="133"/>
      <c r="K2" s="133"/>
      <c r="L2" s="133"/>
      <c r="M2" s="133"/>
    </row>
    <row r="3" spans="1:13" ht="12.75">
      <c r="A3" s="133" t="s">
        <v>69</v>
      </c>
      <c r="B3" s="133"/>
      <c r="C3" s="133"/>
      <c r="D3" s="133"/>
      <c r="E3" s="133"/>
      <c r="F3" s="133"/>
      <c r="G3" s="133"/>
      <c r="H3" s="133"/>
      <c r="I3" s="133"/>
      <c r="J3" s="133"/>
      <c r="K3" s="133"/>
      <c r="L3" s="133"/>
      <c r="M3" s="133"/>
    </row>
    <row r="5" spans="1:9" ht="12.75">
      <c r="A5" s="9" t="s">
        <v>123</v>
      </c>
      <c r="B5" s="14"/>
      <c r="C5" s="14"/>
      <c r="D5" s="24"/>
      <c r="E5" s="14"/>
      <c r="F5" s="14"/>
      <c r="G5" s="14"/>
      <c r="H5" s="14"/>
      <c r="I5" s="14"/>
    </row>
    <row r="6" spans="1:9" ht="12.75">
      <c r="A6" s="9" t="s">
        <v>260</v>
      </c>
      <c r="B6" s="14"/>
      <c r="C6" s="14"/>
      <c r="D6" s="24"/>
      <c r="E6" s="14"/>
      <c r="F6" s="14"/>
      <c r="G6" s="14"/>
      <c r="H6" s="14"/>
      <c r="I6" s="14"/>
    </row>
    <row r="7" ht="12.75">
      <c r="A7" s="46" t="s">
        <v>118</v>
      </c>
    </row>
    <row r="8" ht="12.75">
      <c r="A8" s="48"/>
    </row>
    <row r="9" spans="1:13" ht="12.75">
      <c r="A9" s="48"/>
      <c r="E9" s="134" t="s">
        <v>172</v>
      </c>
      <c r="F9" s="134"/>
      <c r="G9" s="134"/>
      <c r="H9" s="134"/>
      <c r="I9" s="134"/>
      <c r="J9" s="134"/>
      <c r="K9" s="134"/>
      <c r="L9" s="50" t="s">
        <v>24</v>
      </c>
      <c r="M9" s="50" t="s">
        <v>25</v>
      </c>
    </row>
    <row r="10" spans="6:12" ht="12.75">
      <c r="F10" s="134" t="s">
        <v>45</v>
      </c>
      <c r="G10" s="134"/>
      <c r="H10" s="134"/>
      <c r="I10" s="49"/>
      <c r="J10" s="49" t="s">
        <v>46</v>
      </c>
      <c r="L10" s="49"/>
    </row>
    <row r="11" spans="6:12" ht="12.75">
      <c r="F11" s="49"/>
      <c r="G11" s="49"/>
      <c r="H11" s="50" t="s">
        <v>124</v>
      </c>
      <c r="I11" s="50" t="s">
        <v>227</v>
      </c>
      <c r="J11" s="49"/>
      <c r="L11" s="49"/>
    </row>
    <row r="12" spans="5:13" ht="12.75">
      <c r="E12" s="50" t="s">
        <v>124</v>
      </c>
      <c r="F12" s="50" t="s">
        <v>124</v>
      </c>
      <c r="G12" s="50" t="s">
        <v>207</v>
      </c>
      <c r="H12" s="51" t="s">
        <v>225</v>
      </c>
      <c r="I12" s="51" t="s">
        <v>228</v>
      </c>
      <c r="J12" s="50" t="s">
        <v>126</v>
      </c>
      <c r="K12" s="50"/>
      <c r="L12" s="50"/>
      <c r="M12" s="50"/>
    </row>
    <row r="13" spans="4:13" ht="12.75">
      <c r="D13" s="49" t="s">
        <v>133</v>
      </c>
      <c r="E13" s="50" t="s">
        <v>125</v>
      </c>
      <c r="F13" s="50" t="s">
        <v>142</v>
      </c>
      <c r="G13" s="50" t="s">
        <v>208</v>
      </c>
      <c r="H13" s="52" t="s">
        <v>226</v>
      </c>
      <c r="I13" s="52" t="s">
        <v>226</v>
      </c>
      <c r="J13" s="50" t="s">
        <v>127</v>
      </c>
      <c r="K13" s="50" t="s">
        <v>47</v>
      </c>
      <c r="L13" s="50"/>
      <c r="M13" s="50"/>
    </row>
    <row r="14" spans="5:13" ht="12.75">
      <c r="E14" s="41" t="s">
        <v>38</v>
      </c>
      <c r="F14" s="41" t="s">
        <v>38</v>
      </c>
      <c r="G14" s="41" t="s">
        <v>38</v>
      </c>
      <c r="H14" s="41" t="s">
        <v>38</v>
      </c>
      <c r="I14" s="41" t="s">
        <v>38</v>
      </c>
      <c r="J14" s="41" t="s">
        <v>38</v>
      </c>
      <c r="K14" s="41" t="s">
        <v>38</v>
      </c>
      <c r="L14" s="41" t="s">
        <v>38</v>
      </c>
      <c r="M14" s="41" t="s">
        <v>38</v>
      </c>
    </row>
    <row r="15" spans="5:13" ht="12.75">
      <c r="E15" s="53"/>
      <c r="F15" s="53"/>
      <c r="G15" s="53"/>
      <c r="H15" s="54"/>
      <c r="I15" s="54"/>
      <c r="J15" s="53"/>
      <c r="K15" s="53"/>
      <c r="L15" s="53"/>
      <c r="M15" s="53"/>
    </row>
    <row r="16" spans="1:13" ht="12.75">
      <c r="A16" s="48" t="s">
        <v>174</v>
      </c>
      <c r="E16" s="55"/>
      <c r="F16" s="56"/>
      <c r="G16" s="56"/>
      <c r="H16" s="56"/>
      <c r="I16" s="56"/>
      <c r="J16" s="57"/>
      <c r="K16" s="57"/>
      <c r="L16" s="57"/>
      <c r="M16" s="57"/>
    </row>
    <row r="17" spans="1:13" ht="12.75">
      <c r="A17" s="46" t="s">
        <v>224</v>
      </c>
      <c r="E17" s="57">
        <v>45000</v>
      </c>
      <c r="F17" s="57">
        <v>1314</v>
      </c>
      <c r="G17" s="57">
        <v>0</v>
      </c>
      <c r="H17" s="57">
        <v>0</v>
      </c>
      <c r="I17" s="57">
        <v>3133</v>
      </c>
      <c r="J17" s="57">
        <v>2727</v>
      </c>
      <c r="K17" s="57">
        <f>SUM(E17:J17)</f>
        <v>52174</v>
      </c>
      <c r="L17" s="57">
        <v>6641</v>
      </c>
      <c r="M17" s="57">
        <f>SUM(K17:L17)</f>
        <v>58815</v>
      </c>
    </row>
    <row r="18" spans="5:13" ht="12.75">
      <c r="E18" s="57"/>
      <c r="F18" s="57"/>
      <c r="G18" s="57"/>
      <c r="H18" s="57"/>
      <c r="I18" s="57"/>
      <c r="J18" s="57"/>
      <c r="K18" s="57"/>
      <c r="L18" s="57"/>
      <c r="M18" s="57"/>
    </row>
    <row r="19" spans="1:13" ht="12.75">
      <c r="A19" s="46" t="s">
        <v>175</v>
      </c>
      <c r="E19" s="57"/>
      <c r="F19" s="57"/>
      <c r="G19" s="57"/>
      <c r="H19" s="57"/>
      <c r="I19" s="57"/>
      <c r="J19" s="57"/>
      <c r="K19" s="57"/>
      <c r="L19" s="57"/>
      <c r="M19" s="57"/>
    </row>
    <row r="20" spans="2:13" ht="12.75">
      <c r="B20" s="46" t="s">
        <v>199</v>
      </c>
      <c r="E20" s="58">
        <v>0</v>
      </c>
      <c r="F20" s="58">
        <v>0</v>
      </c>
      <c r="G20" s="58">
        <v>0</v>
      </c>
      <c r="H20" s="58">
        <v>143</v>
      </c>
      <c r="I20" s="58">
        <v>0</v>
      </c>
      <c r="J20" s="58">
        <v>-143</v>
      </c>
      <c r="K20" s="58">
        <f>SUM(E20:J20)</f>
        <v>0</v>
      </c>
      <c r="L20" s="58">
        <v>0</v>
      </c>
      <c r="M20" s="58">
        <f>SUM(K20:L20)</f>
        <v>0</v>
      </c>
    </row>
    <row r="21" spans="5:13" ht="12.75">
      <c r="E21" s="57"/>
      <c r="F21" s="57"/>
      <c r="G21" s="57"/>
      <c r="H21" s="57"/>
      <c r="I21" s="57"/>
      <c r="J21" s="57"/>
      <c r="K21" s="57"/>
      <c r="L21" s="57"/>
      <c r="M21" s="57"/>
    </row>
    <row r="22" spans="1:13" ht="12.75">
      <c r="A22" s="48" t="s">
        <v>229</v>
      </c>
      <c r="E22" s="57">
        <f aca="true" t="shared" si="0" ref="E22:M22">SUM(E17:E20)</f>
        <v>45000</v>
      </c>
      <c r="F22" s="57">
        <f t="shared" si="0"/>
        <v>1314</v>
      </c>
      <c r="G22" s="57">
        <f t="shared" si="0"/>
        <v>0</v>
      </c>
      <c r="H22" s="57">
        <f t="shared" si="0"/>
        <v>143</v>
      </c>
      <c r="I22" s="57">
        <f t="shared" si="0"/>
        <v>3133</v>
      </c>
      <c r="J22" s="57">
        <f t="shared" si="0"/>
        <v>2584</v>
      </c>
      <c r="K22" s="57">
        <f t="shared" si="0"/>
        <v>52174</v>
      </c>
      <c r="L22" s="57">
        <f t="shared" si="0"/>
        <v>6641</v>
      </c>
      <c r="M22" s="57">
        <f t="shared" si="0"/>
        <v>58815</v>
      </c>
    </row>
    <row r="23" spans="5:13" ht="12.75">
      <c r="E23" s="57"/>
      <c r="F23" s="57"/>
      <c r="G23" s="57"/>
      <c r="H23" s="57"/>
      <c r="I23" s="57"/>
      <c r="J23" s="57"/>
      <c r="K23" s="57"/>
      <c r="L23" s="57"/>
      <c r="M23" s="57"/>
    </row>
    <row r="24" spans="1:13" ht="12.75">
      <c r="A24" s="46" t="s">
        <v>161</v>
      </c>
      <c r="E24" s="57">
        <v>0</v>
      </c>
      <c r="F24" s="57">
        <v>-1</v>
      </c>
      <c r="G24" s="57">
        <v>0</v>
      </c>
      <c r="H24" s="57">
        <v>0</v>
      </c>
      <c r="I24" s="57">
        <v>0</v>
      </c>
      <c r="J24" s="57">
        <v>0</v>
      </c>
      <c r="K24" s="57">
        <f>SUM(E24:J24)</f>
        <v>-1</v>
      </c>
      <c r="L24" s="57">
        <v>0</v>
      </c>
      <c r="M24" s="57">
        <f>SUM(K24:L24)</f>
        <v>-1</v>
      </c>
    </row>
    <row r="25" spans="5:13" ht="12.75">
      <c r="E25" s="57"/>
      <c r="F25" s="57"/>
      <c r="G25" s="57"/>
      <c r="H25" s="57"/>
      <c r="I25" s="57"/>
      <c r="J25" s="57"/>
      <c r="K25" s="57"/>
      <c r="L25" s="57"/>
      <c r="M25" s="57"/>
    </row>
    <row r="26" spans="1:13" ht="12.75">
      <c r="A26" s="46" t="s">
        <v>289</v>
      </c>
      <c r="E26" s="57">
        <v>0</v>
      </c>
      <c r="F26" s="57">
        <v>0</v>
      </c>
      <c r="G26" s="57">
        <v>0</v>
      </c>
      <c r="H26" s="57">
        <v>92</v>
      </c>
      <c r="I26" s="57">
        <v>0</v>
      </c>
      <c r="J26" s="57">
        <v>0</v>
      </c>
      <c r="K26" s="57">
        <f>SUM(E26:J26)</f>
        <v>92</v>
      </c>
      <c r="L26" s="57">
        <v>0</v>
      </c>
      <c r="M26" s="57">
        <f>SUM(K26:L26)</f>
        <v>92</v>
      </c>
    </row>
    <row r="27" spans="5:13" ht="12.75">
      <c r="E27" s="57"/>
      <c r="F27" s="57"/>
      <c r="G27" s="57"/>
      <c r="H27" s="57"/>
      <c r="I27" s="57"/>
      <c r="J27" s="57"/>
      <c r="K27" s="57"/>
      <c r="L27" s="57"/>
      <c r="M27" s="57"/>
    </row>
    <row r="28" spans="1:13" ht="12.75">
      <c r="A28" s="46" t="s">
        <v>193</v>
      </c>
      <c r="E28" s="57">
        <v>0</v>
      </c>
      <c r="F28" s="57">
        <v>0</v>
      </c>
      <c r="G28" s="57">
        <v>0</v>
      </c>
      <c r="H28" s="57">
        <v>0</v>
      </c>
      <c r="I28" s="57">
        <v>0</v>
      </c>
      <c r="J28" s="57">
        <f>'Income Statement'!H38</f>
        <v>631</v>
      </c>
      <c r="K28" s="57">
        <f>SUM(E28:J28)</f>
        <v>631</v>
      </c>
      <c r="L28" s="57">
        <f>'Income Statement'!H39</f>
        <v>990</v>
      </c>
      <c r="M28" s="57">
        <f>SUM(K28:L28)</f>
        <v>1621</v>
      </c>
    </row>
    <row r="29" spans="5:13" ht="12.75">
      <c r="E29" s="57"/>
      <c r="F29" s="57"/>
      <c r="G29" s="57"/>
      <c r="H29" s="57"/>
      <c r="I29" s="57"/>
      <c r="J29" s="57"/>
      <c r="K29" s="57"/>
      <c r="L29" s="57"/>
      <c r="M29" s="57"/>
    </row>
    <row r="30" spans="1:13" ht="12.75">
      <c r="A30" s="46" t="s">
        <v>290</v>
      </c>
      <c r="E30" s="57"/>
      <c r="F30" s="57"/>
      <c r="G30" s="57"/>
      <c r="H30" s="57"/>
      <c r="I30" s="57"/>
      <c r="J30" s="57">
        <v>-4500</v>
      </c>
      <c r="K30" s="57">
        <f>SUM(E30:J30)</f>
        <v>-4500</v>
      </c>
      <c r="L30" s="57">
        <v>0</v>
      </c>
      <c r="M30" s="57">
        <f>SUM(K30:L30)</f>
        <v>-4500</v>
      </c>
    </row>
    <row r="31" spans="5:13" ht="12.75">
      <c r="E31" s="57"/>
      <c r="F31" s="57"/>
      <c r="G31" s="57"/>
      <c r="H31" s="57"/>
      <c r="I31" s="57"/>
      <c r="J31" s="57"/>
      <c r="K31" s="57"/>
      <c r="L31" s="57"/>
      <c r="M31" s="57"/>
    </row>
    <row r="32" spans="1:13" s="48" customFormat="1" ht="13.5" thickBot="1">
      <c r="A32" s="48" t="s">
        <v>268</v>
      </c>
      <c r="D32" s="49"/>
      <c r="E32" s="59">
        <f>SUM(E21:E31)</f>
        <v>45000</v>
      </c>
      <c r="F32" s="59">
        <f aca="true" t="shared" si="1" ref="F32:M32">SUM(F21:F31)</f>
        <v>1313</v>
      </c>
      <c r="G32" s="59">
        <f t="shared" si="1"/>
        <v>0</v>
      </c>
      <c r="H32" s="59">
        <f t="shared" si="1"/>
        <v>235</v>
      </c>
      <c r="I32" s="59">
        <f t="shared" si="1"/>
        <v>3133</v>
      </c>
      <c r="J32" s="59">
        <f t="shared" si="1"/>
        <v>-1285</v>
      </c>
      <c r="K32" s="59">
        <f t="shared" si="1"/>
        <v>48396</v>
      </c>
      <c r="L32" s="59">
        <f t="shared" si="1"/>
        <v>7631</v>
      </c>
      <c r="M32" s="59">
        <f t="shared" si="1"/>
        <v>56027</v>
      </c>
    </row>
    <row r="33" spans="5:13" ht="13.5" thickTop="1">
      <c r="E33" s="60"/>
      <c r="F33" s="60"/>
      <c r="G33" s="60"/>
      <c r="H33" s="60"/>
      <c r="I33" s="60"/>
      <c r="J33" s="60"/>
      <c r="K33" s="60"/>
      <c r="L33" s="60"/>
      <c r="M33" s="60"/>
    </row>
    <row r="34" spans="5:13" ht="12.75">
      <c r="E34" s="60"/>
      <c r="F34" s="60"/>
      <c r="G34" s="60"/>
      <c r="H34" s="60"/>
      <c r="I34" s="60"/>
      <c r="J34" s="60"/>
      <c r="K34" s="60"/>
      <c r="L34" s="60"/>
      <c r="M34" s="60"/>
    </row>
    <row r="35" spans="5:13" ht="12.75">
      <c r="E35" s="60"/>
      <c r="F35" s="60"/>
      <c r="G35" s="60"/>
      <c r="H35" s="60"/>
      <c r="I35" s="60"/>
      <c r="J35" s="60"/>
      <c r="K35" s="60"/>
      <c r="L35" s="60"/>
      <c r="M35" s="60"/>
    </row>
    <row r="36" spans="1:13" ht="12.75">
      <c r="A36" s="48" t="s">
        <v>210</v>
      </c>
      <c r="E36" s="46">
        <v>45000</v>
      </c>
      <c r="F36" s="46">
        <v>1311</v>
      </c>
      <c r="G36" s="53">
        <v>-1283</v>
      </c>
      <c r="H36" s="46">
        <v>235</v>
      </c>
      <c r="I36" s="46">
        <v>3133</v>
      </c>
      <c r="J36" s="46">
        <v>1126</v>
      </c>
      <c r="K36" s="57">
        <f>SUM(E36:J36)</f>
        <v>49522</v>
      </c>
      <c r="L36" s="46">
        <v>8470</v>
      </c>
      <c r="M36" s="57">
        <f>SUM(K36:L36)</f>
        <v>57992</v>
      </c>
    </row>
    <row r="37" ht="12.75">
      <c r="A37" s="48"/>
    </row>
    <row r="38" spans="1:13" ht="12.75">
      <c r="A38" s="46" t="s">
        <v>193</v>
      </c>
      <c r="E38" s="53">
        <v>0</v>
      </c>
      <c r="F38" s="53">
        <v>0</v>
      </c>
      <c r="G38" s="53">
        <v>0</v>
      </c>
      <c r="H38" s="53">
        <v>0</v>
      </c>
      <c r="I38" s="53">
        <v>0</v>
      </c>
      <c r="J38" s="53">
        <f>'Income Statement'!G38</f>
        <v>1032</v>
      </c>
      <c r="K38" s="57">
        <f>SUM(E38:J38)</f>
        <v>1032</v>
      </c>
      <c r="L38" s="53">
        <f>'Income Statement'!G39</f>
        <v>762</v>
      </c>
      <c r="M38" s="57">
        <f>SUM(K38:L38)</f>
        <v>1794</v>
      </c>
    </row>
    <row r="39" spans="5:13" ht="12.75">
      <c r="E39" s="53"/>
      <c r="F39" s="53"/>
      <c r="G39" s="53"/>
      <c r="H39" s="53"/>
      <c r="I39" s="53"/>
      <c r="J39" s="53"/>
      <c r="K39" s="57"/>
      <c r="L39" s="53"/>
      <c r="M39" s="57"/>
    </row>
    <row r="40" spans="1:13" ht="12.75">
      <c r="A40" s="46" t="s">
        <v>289</v>
      </c>
      <c r="E40" s="53">
        <v>0</v>
      </c>
      <c r="F40" s="53">
        <v>0</v>
      </c>
      <c r="G40" s="53">
        <v>0</v>
      </c>
      <c r="H40" s="53">
        <f>65</f>
        <v>65</v>
      </c>
      <c r="I40" s="53">
        <v>0</v>
      </c>
      <c r="J40" s="53">
        <v>0</v>
      </c>
      <c r="K40" s="57">
        <f>SUM(E40:J40)</f>
        <v>65</v>
      </c>
      <c r="L40" s="53">
        <v>0</v>
      </c>
      <c r="M40" s="57">
        <f>SUM(K40:L40)</f>
        <v>65</v>
      </c>
    </row>
    <row r="41" spans="5:13" ht="12.75">
      <c r="E41" s="53"/>
      <c r="F41" s="53"/>
      <c r="G41" s="53"/>
      <c r="H41" s="53"/>
      <c r="I41" s="53"/>
      <c r="J41" s="53"/>
      <c r="K41" s="53"/>
      <c r="L41" s="53"/>
      <c r="M41" s="53"/>
    </row>
    <row r="42" spans="1:13" ht="13.5" thickBot="1">
      <c r="A42" s="48" t="s">
        <v>269</v>
      </c>
      <c r="E42" s="59">
        <f aca="true" t="shared" si="2" ref="E42:M42">SUM(E36:E41)</f>
        <v>45000</v>
      </c>
      <c r="F42" s="59">
        <f t="shared" si="2"/>
        <v>1311</v>
      </c>
      <c r="G42" s="59">
        <f t="shared" si="2"/>
        <v>-1283</v>
      </c>
      <c r="H42" s="59">
        <f t="shared" si="2"/>
        <v>300</v>
      </c>
      <c r="I42" s="59">
        <f t="shared" si="2"/>
        <v>3133</v>
      </c>
      <c r="J42" s="59">
        <f t="shared" si="2"/>
        <v>2158</v>
      </c>
      <c r="K42" s="59">
        <f t="shared" si="2"/>
        <v>50619</v>
      </c>
      <c r="L42" s="59">
        <f t="shared" si="2"/>
        <v>9232</v>
      </c>
      <c r="M42" s="59">
        <f t="shared" si="2"/>
        <v>59851</v>
      </c>
    </row>
    <row r="43" spans="5:13" ht="13.5" thickTop="1">
      <c r="E43" s="60"/>
      <c r="F43" s="60"/>
      <c r="G43" s="60"/>
      <c r="H43" s="60"/>
      <c r="I43" s="60"/>
      <c r="J43" s="60"/>
      <c r="K43" s="60"/>
      <c r="L43" s="60"/>
      <c r="M43" s="60"/>
    </row>
    <row r="46" spans="1:13" ht="12.75">
      <c r="A46" s="131" t="s">
        <v>11</v>
      </c>
      <c r="B46" s="131"/>
      <c r="C46" s="131"/>
      <c r="D46" s="131"/>
      <c r="E46" s="131"/>
      <c r="F46" s="131"/>
      <c r="G46" s="131"/>
      <c r="H46" s="131"/>
      <c r="I46" s="131"/>
      <c r="J46" s="131"/>
      <c r="K46" s="131"/>
      <c r="L46" s="131"/>
      <c r="M46" s="131"/>
    </row>
    <row r="47" spans="1:13" ht="13.5" customHeight="1">
      <c r="A47" s="131"/>
      <c r="B47" s="131"/>
      <c r="C47" s="131"/>
      <c r="D47" s="131"/>
      <c r="E47" s="131"/>
      <c r="F47" s="131"/>
      <c r="G47" s="131"/>
      <c r="H47" s="131"/>
      <c r="I47" s="131"/>
      <c r="J47" s="131"/>
      <c r="K47" s="131"/>
      <c r="L47" s="131"/>
      <c r="M47" s="131"/>
    </row>
  </sheetData>
  <mergeCells count="6">
    <mergeCell ref="A46:M47"/>
    <mergeCell ref="A1:M1"/>
    <mergeCell ref="A2:M2"/>
    <mergeCell ref="A3:M3"/>
    <mergeCell ref="F10:H10"/>
    <mergeCell ref="E9:K9"/>
  </mergeCells>
  <printOptions/>
  <pageMargins left="0.75" right="0.5" top="0.4" bottom="0.5" header="0.4" footer="0.35"/>
  <pageSetup firstPageNumber="3" useFirstPageNumber="1" fitToHeight="1" fitToWidth="1" horizontalDpi="300" verticalDpi="300" orientation="landscape" scale="73" r:id="rId2"/>
  <headerFooter alignWithMargins="0">
    <oddFooter>&amp;C&amp;"Times New Roman,Regular"&amp;P</oddFooter>
  </headerFooter>
  <ignoredErrors>
    <ignoredError sqref="M17" formulaRange="1"/>
  </ignoredErrors>
  <drawing r:id="rId1"/>
</worksheet>
</file>

<file path=xl/worksheets/sheet5.xml><?xml version="1.0" encoding="utf-8"?>
<worksheet xmlns="http://schemas.openxmlformats.org/spreadsheetml/2006/main" xmlns:r="http://schemas.openxmlformats.org/officeDocument/2006/relationships">
  <sheetPr>
    <pageSetUpPr fitToPage="1"/>
  </sheetPr>
  <dimension ref="A1:I39"/>
  <sheetViews>
    <sheetView view="pageBreakPreview" zoomScaleSheetLayoutView="100" workbookViewId="0" topLeftCell="A10">
      <selection activeCell="D32" sqref="D32"/>
    </sheetView>
  </sheetViews>
  <sheetFormatPr defaultColWidth="9.140625" defaultRowHeight="12.75"/>
  <cols>
    <col min="1" max="1" width="4.140625" style="14" customWidth="1"/>
    <col min="2" max="3" width="9.28125" style="14" customWidth="1"/>
    <col min="4" max="4" width="22.57421875" style="14" customWidth="1"/>
    <col min="5" max="5" width="14.421875" style="14" customWidth="1"/>
    <col min="6" max="6" width="17.140625" style="66" customWidth="1"/>
    <col min="7" max="7" width="5.421875" style="66" customWidth="1"/>
    <col min="8" max="8" width="16.140625" style="14" customWidth="1"/>
    <col min="9" max="16384" width="9.28125" style="14" customWidth="1"/>
  </cols>
  <sheetData>
    <row r="1" spans="1:8" ht="12.75">
      <c r="A1" s="126" t="s">
        <v>114</v>
      </c>
      <c r="B1" s="126"/>
      <c r="C1" s="126"/>
      <c r="D1" s="126"/>
      <c r="E1" s="126"/>
      <c r="F1" s="126"/>
      <c r="G1" s="126"/>
      <c r="H1" s="126"/>
    </row>
    <row r="2" spans="1:8" ht="12.75">
      <c r="A2" s="127" t="s">
        <v>117</v>
      </c>
      <c r="B2" s="127"/>
      <c r="C2" s="127"/>
      <c r="D2" s="127"/>
      <c r="E2" s="127"/>
      <c r="F2" s="127"/>
      <c r="G2" s="127"/>
      <c r="H2" s="127"/>
    </row>
    <row r="3" spans="1:8" ht="12.75">
      <c r="A3" s="127" t="s">
        <v>69</v>
      </c>
      <c r="B3" s="127"/>
      <c r="C3" s="127"/>
      <c r="D3" s="127"/>
      <c r="E3" s="127"/>
      <c r="F3" s="127"/>
      <c r="G3" s="127"/>
      <c r="H3" s="127"/>
    </row>
    <row r="5" spans="1:7" s="9" customFormat="1" ht="12.75">
      <c r="A5" s="9" t="s">
        <v>139</v>
      </c>
      <c r="F5" s="62"/>
      <c r="G5" s="62"/>
    </row>
    <row r="6" spans="1:7" s="9" customFormat="1" ht="12.75">
      <c r="A6" s="9" t="s">
        <v>260</v>
      </c>
      <c r="F6" s="62"/>
      <c r="G6" s="62"/>
    </row>
    <row r="7" spans="1:7" s="9" customFormat="1" ht="12.75">
      <c r="A7" s="14" t="s">
        <v>118</v>
      </c>
      <c r="F7" s="62"/>
      <c r="G7" s="62"/>
    </row>
    <row r="8" spans="1:8" s="9" customFormat="1" ht="12.75">
      <c r="A8" s="14"/>
      <c r="F8" s="129" t="s">
        <v>265</v>
      </c>
      <c r="G8" s="129"/>
      <c r="H8" s="129"/>
    </row>
    <row r="9" spans="6:8" ht="12.75">
      <c r="F9" s="63" t="str">
        <f>'Income Statement'!D11</f>
        <v>30.6.2007</v>
      </c>
      <c r="G9" s="64"/>
      <c r="H9" s="63" t="str">
        <f>'Income Statement'!E11</f>
        <v>30.6.2006</v>
      </c>
    </row>
    <row r="10" spans="6:8" ht="12.75">
      <c r="F10" s="65" t="s">
        <v>38</v>
      </c>
      <c r="G10" s="65"/>
      <c r="H10" s="12" t="str">
        <f>F10</f>
        <v>RM'000</v>
      </c>
    </row>
    <row r="11" ht="12.75">
      <c r="E11" s="12"/>
    </row>
    <row r="12" spans="1:8" ht="12.75">
      <c r="A12" s="14" t="s">
        <v>230</v>
      </c>
      <c r="F12" s="35">
        <v>-3197</v>
      </c>
      <c r="G12" s="35"/>
      <c r="H12" s="35">
        <v>-130</v>
      </c>
    </row>
    <row r="13" spans="6:8" ht="12.75">
      <c r="F13" s="35"/>
      <c r="G13" s="35"/>
      <c r="H13" s="35"/>
    </row>
    <row r="14" spans="1:8" s="9" customFormat="1" ht="12.75">
      <c r="A14" s="14" t="s">
        <v>194</v>
      </c>
      <c r="B14" s="14"/>
      <c r="C14" s="14"/>
      <c r="D14" s="14"/>
      <c r="E14" s="14"/>
      <c r="F14" s="35">
        <v>-510</v>
      </c>
      <c r="G14" s="35"/>
      <c r="H14" s="35">
        <v>-2038</v>
      </c>
    </row>
    <row r="15" spans="6:8" ht="12.75">
      <c r="F15" s="35"/>
      <c r="G15" s="35"/>
      <c r="H15" s="35"/>
    </row>
    <row r="16" spans="1:8" s="9" customFormat="1" ht="12.75">
      <c r="A16" s="14" t="s">
        <v>15</v>
      </c>
      <c r="B16" s="14"/>
      <c r="C16" s="14"/>
      <c r="D16" s="14"/>
      <c r="E16" s="14"/>
      <c r="F16" s="67">
        <v>2200</v>
      </c>
      <c r="G16" s="35"/>
      <c r="H16" s="67">
        <v>3450</v>
      </c>
    </row>
    <row r="17" spans="6:8" ht="12.75">
      <c r="F17" s="35"/>
      <c r="G17" s="35"/>
      <c r="H17" s="35"/>
    </row>
    <row r="18" spans="1:8" s="9" customFormat="1" ht="12.75">
      <c r="A18" s="14" t="s">
        <v>304</v>
      </c>
      <c r="B18" s="14"/>
      <c r="C18" s="14"/>
      <c r="D18" s="14"/>
      <c r="E18" s="14"/>
      <c r="F18" s="35">
        <f>SUM(F12:F16)</f>
        <v>-1507</v>
      </c>
      <c r="G18" s="35"/>
      <c r="H18" s="35">
        <f>SUM(H12:H16)</f>
        <v>1282</v>
      </c>
    </row>
    <row r="19" spans="1:8" s="9" customFormat="1" ht="12.75">
      <c r="A19" s="14"/>
      <c r="B19" s="14"/>
      <c r="C19" s="14"/>
      <c r="D19" s="14"/>
      <c r="E19" s="14"/>
      <c r="F19" s="35"/>
      <c r="G19" s="35"/>
      <c r="H19" s="35"/>
    </row>
    <row r="20" spans="1:8" s="9" customFormat="1" ht="12.75">
      <c r="A20" s="14" t="s">
        <v>231</v>
      </c>
      <c r="B20" s="14"/>
      <c r="C20" s="14"/>
      <c r="D20" s="14"/>
      <c r="E20" s="14"/>
      <c r="F20" s="67">
        <v>2687</v>
      </c>
      <c r="G20" s="35"/>
      <c r="H20" s="67">
        <v>6009</v>
      </c>
    </row>
    <row r="21" spans="2:8" s="9" customFormat="1" ht="12.75">
      <c r="B21" s="14"/>
      <c r="C21" s="14"/>
      <c r="D21" s="14"/>
      <c r="E21" s="14"/>
      <c r="F21" s="35"/>
      <c r="G21" s="35"/>
      <c r="H21" s="35"/>
    </row>
    <row r="22" spans="1:8" s="9" customFormat="1" ht="13.5" thickBot="1">
      <c r="A22" s="14" t="s">
        <v>305</v>
      </c>
      <c r="B22" s="14"/>
      <c r="C22" s="14"/>
      <c r="D22" s="14"/>
      <c r="E22" s="14"/>
      <c r="F22" s="68">
        <f>SUM(F18:F20)</f>
        <v>1180</v>
      </c>
      <c r="G22" s="35"/>
      <c r="H22" s="68">
        <f>SUM(H18:H20)</f>
        <v>7291</v>
      </c>
    </row>
    <row r="23" ht="13.5" thickTop="1">
      <c r="H23" s="66"/>
    </row>
    <row r="25" ht="12.75">
      <c r="A25" s="14" t="s">
        <v>119</v>
      </c>
    </row>
    <row r="27" ht="12.75">
      <c r="A27" s="14" t="s">
        <v>288</v>
      </c>
    </row>
    <row r="28" spans="6:8" ht="12.75">
      <c r="F28" s="69" t="s">
        <v>38</v>
      </c>
      <c r="G28" s="69"/>
      <c r="H28" s="69" t="s">
        <v>38</v>
      </c>
    </row>
    <row r="29" ht="12.75">
      <c r="H29" s="66"/>
    </row>
    <row r="30" spans="1:8" ht="12.75">
      <c r="A30" s="14" t="s">
        <v>50</v>
      </c>
      <c r="F30" s="66">
        <v>2099</v>
      </c>
      <c r="H30" s="66">
        <v>5182</v>
      </c>
    </row>
    <row r="31" spans="1:8" ht="12.75">
      <c r="A31" s="14" t="s">
        <v>143</v>
      </c>
      <c r="F31" s="66">
        <v>500</v>
      </c>
      <c r="H31" s="66">
        <v>2109</v>
      </c>
    </row>
    <row r="32" spans="1:8" ht="12.75">
      <c r="A32" s="14" t="s">
        <v>16</v>
      </c>
      <c r="F32" s="66">
        <v>-1419</v>
      </c>
      <c r="H32" s="66">
        <v>0</v>
      </c>
    </row>
    <row r="33" spans="6:8" ht="13.5" thickBot="1">
      <c r="F33" s="70">
        <f>SUM(F30:F32)</f>
        <v>1180</v>
      </c>
      <c r="H33" s="70">
        <f>SUM(H30:H32)</f>
        <v>7291</v>
      </c>
    </row>
    <row r="34" ht="13.5" thickTop="1"/>
    <row r="36" spans="6:7" ht="12.75">
      <c r="F36" s="14"/>
      <c r="G36" s="14"/>
    </row>
    <row r="37" spans="1:9" ht="12.75">
      <c r="A37" s="135" t="s">
        <v>12</v>
      </c>
      <c r="B37" s="135"/>
      <c r="C37" s="135"/>
      <c r="D37" s="135"/>
      <c r="E37" s="135"/>
      <c r="F37" s="135"/>
      <c r="G37" s="135"/>
      <c r="H37" s="135"/>
      <c r="I37" s="135"/>
    </row>
    <row r="38" spans="1:9" ht="12.75">
      <c r="A38" s="135"/>
      <c r="B38" s="135"/>
      <c r="C38" s="135"/>
      <c r="D38" s="135"/>
      <c r="E38" s="135"/>
      <c r="F38" s="135"/>
      <c r="G38" s="135"/>
      <c r="H38" s="135"/>
      <c r="I38" s="135"/>
    </row>
    <row r="39" spans="1:9" ht="15.75" customHeight="1">
      <c r="A39" s="136"/>
      <c r="B39" s="136"/>
      <c r="C39" s="136"/>
      <c r="D39" s="136"/>
      <c r="E39" s="136"/>
      <c r="F39" s="136"/>
      <c r="G39" s="136"/>
      <c r="H39" s="136"/>
      <c r="I39" s="136"/>
    </row>
  </sheetData>
  <mergeCells count="5">
    <mergeCell ref="A1:H1"/>
    <mergeCell ref="A2:H2"/>
    <mergeCell ref="A3:H3"/>
    <mergeCell ref="A37:I39"/>
    <mergeCell ref="F8:H8"/>
  </mergeCells>
  <printOptions/>
  <pageMargins left="0.75" right="0.5" top="0.4" bottom="0.5" header="0.5" footer="0.35"/>
  <pageSetup firstPageNumber="4" useFirstPageNumber="1" fitToHeight="1" fitToWidth="1" horizontalDpi="300" verticalDpi="300" orientation="portrait" scale="87" r:id="rId1"/>
  <headerFooter alignWithMargins="0">
    <oddFooter>&amp;C&amp;"Times New Roman,Regular"&amp;P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22"/>
  <sheetViews>
    <sheetView tabSelected="1" view="pageBreakPreview" zoomScaleSheetLayoutView="100" workbookViewId="0" topLeftCell="A424">
      <selection activeCell="G449" sqref="G449"/>
    </sheetView>
  </sheetViews>
  <sheetFormatPr defaultColWidth="9.140625" defaultRowHeight="13.5" customHeight="1"/>
  <cols>
    <col min="1" max="1" width="4.8515625" style="75" customWidth="1"/>
    <col min="2" max="3" width="4.140625" style="14" customWidth="1"/>
    <col min="4" max="4" width="14.00390625" style="14" customWidth="1"/>
    <col min="5" max="5" width="10.8515625" style="14" customWidth="1"/>
    <col min="6" max="6" width="12.140625" style="14" customWidth="1"/>
    <col min="7" max="7" width="14.00390625" style="14" customWidth="1"/>
    <col min="8" max="9" width="12.28125" style="14" customWidth="1"/>
    <col min="10" max="10" width="13.140625" style="14" customWidth="1"/>
    <col min="11" max="11" width="12.140625" style="14" customWidth="1"/>
    <col min="12" max="16384" width="9.28125" style="14" customWidth="1"/>
  </cols>
  <sheetData>
    <row r="1" spans="1:8" ht="13.5" customHeight="1">
      <c r="A1" s="126" t="s">
        <v>116</v>
      </c>
      <c r="B1" s="126"/>
      <c r="C1" s="126"/>
      <c r="D1" s="126"/>
      <c r="E1" s="126"/>
      <c r="F1" s="126"/>
      <c r="G1" s="126"/>
      <c r="H1" s="126"/>
    </row>
    <row r="2" spans="1:8" ht="13.5" customHeight="1">
      <c r="A2" s="127" t="s">
        <v>117</v>
      </c>
      <c r="B2" s="127"/>
      <c r="C2" s="127"/>
      <c r="D2" s="127"/>
      <c r="E2" s="127"/>
      <c r="F2" s="127"/>
      <c r="G2" s="127"/>
      <c r="H2" s="127"/>
    </row>
    <row r="3" spans="1:8" ht="13.5" customHeight="1">
      <c r="A3" s="127" t="s">
        <v>69</v>
      </c>
      <c r="B3" s="127"/>
      <c r="C3" s="127"/>
      <c r="D3" s="127"/>
      <c r="E3" s="127"/>
      <c r="F3" s="127"/>
      <c r="G3" s="127"/>
      <c r="H3" s="127"/>
    </row>
    <row r="5" ht="13.5" customHeight="1">
      <c r="A5" s="72" t="s">
        <v>270</v>
      </c>
    </row>
    <row r="6" ht="13.5" customHeight="1">
      <c r="A6" s="73"/>
    </row>
    <row r="7" spans="1:3" ht="13.5" customHeight="1">
      <c r="A7" s="72" t="s">
        <v>151</v>
      </c>
      <c r="B7" s="9"/>
      <c r="C7" s="9"/>
    </row>
    <row r="9" spans="1:2" s="9" customFormat="1" ht="13.5" customHeight="1">
      <c r="A9" s="74" t="s">
        <v>74</v>
      </c>
      <c r="B9" s="9" t="s">
        <v>51</v>
      </c>
    </row>
    <row r="11" spans="2:10" ht="13.5" customHeight="1">
      <c r="B11" s="131" t="s">
        <v>261</v>
      </c>
      <c r="C11" s="131"/>
      <c r="D11" s="131"/>
      <c r="E11" s="131"/>
      <c r="F11" s="131"/>
      <c r="G11" s="131"/>
      <c r="H11" s="131"/>
      <c r="I11" s="131"/>
      <c r="J11" s="131"/>
    </row>
    <row r="12" spans="2:10" ht="13.5" customHeight="1">
      <c r="B12" s="131"/>
      <c r="C12" s="131"/>
      <c r="D12" s="131"/>
      <c r="E12" s="131"/>
      <c r="F12" s="131"/>
      <c r="G12" s="131"/>
      <c r="H12" s="131"/>
      <c r="I12" s="131"/>
      <c r="J12" s="131"/>
    </row>
    <row r="13" spans="2:10" ht="17.25" customHeight="1">
      <c r="B13" s="131"/>
      <c r="C13" s="131"/>
      <c r="D13" s="131"/>
      <c r="E13" s="131"/>
      <c r="F13" s="131"/>
      <c r="G13" s="131"/>
      <c r="H13" s="131"/>
      <c r="I13" s="131"/>
      <c r="J13" s="131"/>
    </row>
    <row r="14" spans="2:10" ht="13.5" customHeight="1">
      <c r="B14" s="61"/>
      <c r="C14" s="61"/>
      <c r="D14" s="61"/>
      <c r="E14" s="61"/>
      <c r="F14" s="61"/>
      <c r="G14" s="61"/>
      <c r="H14" s="61"/>
      <c r="I14" s="61"/>
      <c r="J14" s="61"/>
    </row>
    <row r="15" spans="2:10" ht="13.5" customHeight="1">
      <c r="B15" s="131" t="s">
        <v>211</v>
      </c>
      <c r="C15" s="131"/>
      <c r="D15" s="131"/>
      <c r="E15" s="131"/>
      <c r="F15" s="131"/>
      <c r="G15" s="131"/>
      <c r="H15" s="131"/>
      <c r="I15" s="131"/>
      <c r="J15" s="131"/>
    </row>
    <row r="16" spans="2:10" ht="13.5" customHeight="1">
      <c r="B16" s="131"/>
      <c r="C16" s="131"/>
      <c r="D16" s="131"/>
      <c r="E16" s="131"/>
      <c r="F16" s="131"/>
      <c r="G16" s="131"/>
      <c r="H16" s="131"/>
      <c r="I16" s="131"/>
      <c r="J16" s="131"/>
    </row>
    <row r="17" spans="2:10" ht="13.5" customHeight="1">
      <c r="B17" s="131"/>
      <c r="C17" s="131"/>
      <c r="D17" s="131"/>
      <c r="E17" s="131"/>
      <c r="F17" s="131"/>
      <c r="G17" s="131"/>
      <c r="H17" s="131"/>
      <c r="I17" s="131"/>
      <c r="J17" s="131"/>
    </row>
    <row r="18" spans="2:10" ht="13.5" customHeight="1">
      <c r="B18" s="131"/>
      <c r="C18" s="131"/>
      <c r="D18" s="131"/>
      <c r="E18" s="131"/>
      <c r="F18" s="131"/>
      <c r="G18" s="131"/>
      <c r="H18" s="131"/>
      <c r="I18" s="131"/>
      <c r="J18" s="131"/>
    </row>
    <row r="19" spans="2:10" ht="13.5" customHeight="1">
      <c r="B19" s="61"/>
      <c r="C19" s="61"/>
      <c r="D19" s="61"/>
      <c r="E19" s="61"/>
      <c r="F19" s="61"/>
      <c r="G19" s="61"/>
      <c r="H19" s="61"/>
      <c r="I19" s="61"/>
      <c r="J19" s="61"/>
    </row>
    <row r="20" spans="2:10" ht="13.5" customHeight="1">
      <c r="B20" s="131" t="s">
        <v>212</v>
      </c>
      <c r="C20" s="131"/>
      <c r="D20" s="131"/>
      <c r="E20" s="131"/>
      <c r="F20" s="131"/>
      <c r="G20" s="131"/>
      <c r="H20" s="131"/>
      <c r="I20" s="131"/>
      <c r="J20" s="131"/>
    </row>
    <row r="21" spans="2:10" ht="13.5" customHeight="1">
      <c r="B21" s="131"/>
      <c r="C21" s="131"/>
      <c r="D21" s="131"/>
      <c r="E21" s="131"/>
      <c r="F21" s="131"/>
      <c r="G21" s="131"/>
      <c r="H21" s="131"/>
      <c r="I21" s="131"/>
      <c r="J21" s="131"/>
    </row>
    <row r="22" spans="2:10" ht="13.5" customHeight="1">
      <c r="B22" s="131"/>
      <c r="C22" s="131"/>
      <c r="D22" s="131"/>
      <c r="E22" s="131"/>
      <c r="F22" s="131"/>
      <c r="G22" s="131"/>
      <c r="H22" s="131"/>
      <c r="I22" s="131"/>
      <c r="J22" s="131"/>
    </row>
    <row r="24" spans="1:3" ht="13.5" customHeight="1">
      <c r="A24" s="74" t="s">
        <v>75</v>
      </c>
      <c r="B24" s="9" t="s">
        <v>162</v>
      </c>
      <c r="C24" s="9"/>
    </row>
    <row r="25" spans="1:3" ht="13.5" customHeight="1">
      <c r="A25" s="74"/>
      <c r="B25" s="9"/>
      <c r="C25" s="9"/>
    </row>
    <row r="26" spans="2:10" ht="13.5" customHeight="1">
      <c r="B26" s="141" t="s">
        <v>306</v>
      </c>
      <c r="C26" s="144"/>
      <c r="D26" s="144"/>
      <c r="E26" s="144"/>
      <c r="F26" s="144"/>
      <c r="G26" s="144"/>
      <c r="H26" s="144"/>
      <c r="I26" s="144"/>
      <c r="J26" s="144"/>
    </row>
    <row r="27" spans="2:10" ht="13.5" customHeight="1">
      <c r="B27" s="141"/>
      <c r="C27" s="144"/>
      <c r="D27" s="144"/>
      <c r="E27" s="144"/>
      <c r="F27" s="144"/>
      <c r="G27" s="144"/>
      <c r="H27" s="144"/>
      <c r="I27" s="144"/>
      <c r="J27" s="144"/>
    </row>
    <row r="28" spans="2:10" ht="13.5" customHeight="1">
      <c r="B28" s="141"/>
      <c r="C28" s="144"/>
      <c r="D28" s="144"/>
      <c r="E28" s="144"/>
      <c r="F28" s="144"/>
      <c r="G28" s="144"/>
      <c r="H28" s="144"/>
      <c r="I28" s="144"/>
      <c r="J28" s="144"/>
    </row>
    <row r="29" spans="2:10" ht="13.5" customHeight="1">
      <c r="B29" s="144"/>
      <c r="C29" s="144"/>
      <c r="D29" s="144"/>
      <c r="E29" s="144"/>
      <c r="F29" s="144"/>
      <c r="G29" s="144"/>
      <c r="H29" s="144"/>
      <c r="I29" s="144"/>
      <c r="J29" s="144"/>
    </row>
    <row r="30" spans="2:10" ht="13.5" customHeight="1">
      <c r="B30" s="144"/>
      <c r="C30" s="144"/>
      <c r="D30" s="144"/>
      <c r="E30" s="144"/>
      <c r="F30" s="144"/>
      <c r="G30" s="144"/>
      <c r="H30" s="144"/>
      <c r="I30" s="144"/>
      <c r="J30" s="144"/>
    </row>
    <row r="32" spans="3:5" ht="13.5" customHeight="1">
      <c r="C32" s="14" t="s">
        <v>164</v>
      </c>
      <c r="E32" s="14" t="s">
        <v>166</v>
      </c>
    </row>
    <row r="33" spans="3:5" s="77" customFormat="1" ht="15" customHeight="1">
      <c r="C33" s="77" t="s">
        <v>262</v>
      </c>
      <c r="E33" s="77" t="s">
        <v>8</v>
      </c>
    </row>
    <row r="34" spans="3:5" ht="13.5" customHeight="1">
      <c r="C34" s="14" t="s">
        <v>165</v>
      </c>
      <c r="E34" s="14" t="s">
        <v>167</v>
      </c>
    </row>
    <row r="36" spans="2:10" ht="13.5" customHeight="1">
      <c r="B36" s="135" t="s">
        <v>213</v>
      </c>
      <c r="C36" s="135"/>
      <c r="D36" s="135"/>
      <c r="E36" s="135"/>
      <c r="F36" s="135"/>
      <c r="G36" s="135"/>
      <c r="H36" s="135"/>
      <c r="I36" s="135"/>
      <c r="J36" s="135"/>
    </row>
    <row r="37" spans="2:10" ht="12.75">
      <c r="B37" s="135"/>
      <c r="C37" s="135"/>
      <c r="D37" s="135"/>
      <c r="E37" s="135"/>
      <c r="F37" s="135"/>
      <c r="G37" s="135"/>
      <c r="H37" s="135"/>
      <c r="I37" s="135"/>
      <c r="J37" s="135"/>
    </row>
    <row r="39" spans="2:10" ht="13.5" customHeight="1">
      <c r="B39" s="141" t="s">
        <v>263</v>
      </c>
      <c r="C39" s="141"/>
      <c r="D39" s="141"/>
      <c r="E39" s="141"/>
      <c r="F39" s="141"/>
      <c r="G39" s="141"/>
      <c r="H39" s="141"/>
      <c r="I39" s="141"/>
      <c r="J39" s="141"/>
    </row>
    <row r="40" spans="2:10" ht="13.5" customHeight="1">
      <c r="B40" s="76"/>
      <c r="C40" s="76"/>
      <c r="D40" s="76"/>
      <c r="E40" s="76"/>
      <c r="F40" s="76"/>
      <c r="G40" s="76"/>
      <c r="H40" s="76"/>
      <c r="I40" s="76"/>
      <c r="J40" s="76"/>
    </row>
    <row r="41" spans="2:10" ht="13.5" customHeight="1">
      <c r="B41" s="76"/>
      <c r="C41" s="76"/>
      <c r="D41" s="76"/>
      <c r="E41" s="76"/>
      <c r="F41" s="76"/>
      <c r="G41" s="76"/>
      <c r="H41" s="76"/>
      <c r="I41" s="76"/>
      <c r="J41" s="76"/>
    </row>
    <row r="42" spans="1:2" s="9" customFormat="1" ht="13.5" customHeight="1">
      <c r="A42" s="9" t="s">
        <v>76</v>
      </c>
      <c r="B42" s="9" t="s">
        <v>129</v>
      </c>
    </row>
    <row r="44" spans="2:10" ht="13.5" customHeight="1">
      <c r="B44" s="131" t="s">
        <v>214</v>
      </c>
      <c r="C44" s="131"/>
      <c r="D44" s="131"/>
      <c r="E44" s="131"/>
      <c r="F44" s="131"/>
      <c r="G44" s="131"/>
      <c r="H44" s="131"/>
      <c r="I44" s="131"/>
      <c r="J44" s="131"/>
    </row>
    <row r="45" spans="2:10" ht="13.5" customHeight="1">
      <c r="B45" s="131"/>
      <c r="C45" s="131"/>
      <c r="D45" s="131"/>
      <c r="E45" s="131"/>
      <c r="F45" s="131"/>
      <c r="G45" s="131"/>
      <c r="H45" s="131"/>
      <c r="I45" s="131"/>
      <c r="J45" s="131"/>
    </row>
    <row r="46" spans="2:10" ht="13.5" customHeight="1">
      <c r="B46" s="61"/>
      <c r="C46" s="61"/>
      <c r="D46" s="61"/>
      <c r="E46" s="61"/>
      <c r="F46" s="61"/>
      <c r="G46" s="61"/>
      <c r="H46" s="61"/>
      <c r="I46" s="61"/>
      <c r="J46" s="61"/>
    </row>
    <row r="48" spans="1:2" s="9" customFormat="1" ht="13.5" customHeight="1">
      <c r="A48" s="74" t="s">
        <v>77</v>
      </c>
      <c r="B48" s="9" t="s">
        <v>52</v>
      </c>
    </row>
    <row r="50" spans="2:10" ht="13.5" customHeight="1">
      <c r="B50" s="131" t="s">
        <v>153</v>
      </c>
      <c r="C50" s="131"/>
      <c r="D50" s="131"/>
      <c r="E50" s="131"/>
      <c r="F50" s="131"/>
      <c r="G50" s="131"/>
      <c r="H50" s="131"/>
      <c r="I50" s="131"/>
      <c r="J50" s="131"/>
    </row>
    <row r="51" spans="2:10" ht="13.5" customHeight="1">
      <c r="B51" s="131"/>
      <c r="C51" s="131"/>
      <c r="D51" s="131"/>
      <c r="E51" s="131"/>
      <c r="F51" s="131"/>
      <c r="G51" s="131"/>
      <c r="H51" s="131"/>
      <c r="I51" s="131"/>
      <c r="J51" s="131"/>
    </row>
    <row r="52" spans="2:10" ht="13.5" customHeight="1">
      <c r="B52" s="131"/>
      <c r="C52" s="131"/>
      <c r="D52" s="131"/>
      <c r="E52" s="131"/>
      <c r="F52" s="131"/>
      <c r="G52" s="131"/>
      <c r="H52" s="131"/>
      <c r="I52" s="131"/>
      <c r="J52" s="131"/>
    </row>
    <row r="53" spans="2:10" ht="13.5" customHeight="1">
      <c r="B53" s="131"/>
      <c r="C53" s="131"/>
      <c r="D53" s="131"/>
      <c r="E53" s="131"/>
      <c r="F53" s="131"/>
      <c r="G53" s="131"/>
      <c r="H53" s="131"/>
      <c r="I53" s="131"/>
      <c r="J53" s="131"/>
    </row>
    <row r="54" spans="2:10" ht="13.5" customHeight="1">
      <c r="B54" s="61"/>
      <c r="C54" s="61"/>
      <c r="D54" s="61"/>
      <c r="E54" s="61"/>
      <c r="F54" s="61"/>
      <c r="G54" s="61"/>
      <c r="H54" s="61"/>
      <c r="I54" s="61"/>
      <c r="J54" s="61"/>
    </row>
    <row r="56" spans="1:2" s="9" customFormat="1" ht="13.5" customHeight="1">
      <c r="A56" s="74" t="s">
        <v>78</v>
      </c>
      <c r="B56" s="9" t="s">
        <v>128</v>
      </c>
    </row>
    <row r="57" ht="13.5" customHeight="1">
      <c r="A57" s="78"/>
    </row>
    <row r="58" spans="1:10" ht="13.5" customHeight="1">
      <c r="A58" s="78"/>
      <c r="B58" s="131" t="s">
        <v>273</v>
      </c>
      <c r="C58" s="131"/>
      <c r="D58" s="131"/>
      <c r="E58" s="131"/>
      <c r="F58" s="131"/>
      <c r="G58" s="131"/>
      <c r="H58" s="131"/>
      <c r="I58" s="131"/>
      <c r="J58" s="131"/>
    </row>
    <row r="59" spans="1:10" ht="13.5" customHeight="1">
      <c r="A59" s="78"/>
      <c r="B59" s="131"/>
      <c r="C59" s="131"/>
      <c r="D59" s="131"/>
      <c r="E59" s="131"/>
      <c r="F59" s="131"/>
      <c r="G59" s="131"/>
      <c r="H59" s="131"/>
      <c r="I59" s="131"/>
      <c r="J59" s="131"/>
    </row>
    <row r="60" ht="13.5" customHeight="1">
      <c r="A60" s="78"/>
    </row>
    <row r="61" ht="13.5" customHeight="1">
      <c r="A61" s="78"/>
    </row>
    <row r="62" spans="1:2" s="9" customFormat="1" ht="13.5" customHeight="1">
      <c r="A62" s="74" t="s">
        <v>79</v>
      </c>
      <c r="B62" s="9" t="s">
        <v>53</v>
      </c>
    </row>
    <row r="63" ht="13.5" customHeight="1">
      <c r="A63" s="78"/>
    </row>
    <row r="64" spans="1:10" ht="15.75" customHeight="1">
      <c r="A64" s="78"/>
      <c r="B64" s="135" t="s">
        <v>272</v>
      </c>
      <c r="C64" s="135"/>
      <c r="D64" s="135"/>
      <c r="E64" s="135"/>
      <c r="F64" s="135"/>
      <c r="G64" s="135"/>
      <c r="H64" s="135"/>
      <c r="I64" s="135"/>
      <c r="J64" s="135"/>
    </row>
    <row r="65" spans="1:10" ht="15.75" customHeight="1">
      <c r="A65" s="78"/>
      <c r="B65" s="138"/>
      <c r="C65" s="138"/>
      <c r="D65" s="138"/>
      <c r="E65" s="138"/>
      <c r="F65" s="138"/>
      <c r="G65" s="138"/>
      <c r="H65" s="138"/>
      <c r="I65" s="138"/>
      <c r="J65" s="138"/>
    </row>
    <row r="66" ht="13.5" customHeight="1">
      <c r="A66" s="78"/>
    </row>
    <row r="67" ht="13.5" customHeight="1">
      <c r="A67" s="78"/>
    </row>
    <row r="68" spans="1:2" s="9" customFormat="1" ht="13.5" customHeight="1">
      <c r="A68" s="74" t="s">
        <v>80</v>
      </c>
      <c r="B68" s="9" t="s">
        <v>130</v>
      </c>
    </row>
    <row r="69" s="9" customFormat="1" ht="13.5" customHeight="1">
      <c r="A69" s="74"/>
    </row>
    <row r="70" spans="1:10" s="9" customFormat="1" ht="13.5" customHeight="1">
      <c r="A70" s="74"/>
      <c r="B70" s="131" t="s">
        <v>219</v>
      </c>
      <c r="C70" s="131"/>
      <c r="D70" s="131"/>
      <c r="E70" s="131"/>
      <c r="F70" s="131"/>
      <c r="G70" s="131"/>
      <c r="H70" s="131"/>
      <c r="I70" s="131"/>
      <c r="J70" s="131"/>
    </row>
    <row r="71" spans="1:10" s="9" customFormat="1" ht="13.5" customHeight="1">
      <c r="A71" s="74"/>
      <c r="B71" s="131"/>
      <c r="C71" s="131"/>
      <c r="D71" s="131"/>
      <c r="E71" s="131"/>
      <c r="F71" s="131"/>
      <c r="G71" s="131"/>
      <c r="H71" s="131"/>
      <c r="I71" s="131"/>
      <c r="J71" s="131"/>
    </row>
    <row r="72" s="9" customFormat="1" ht="13.5" customHeight="1">
      <c r="A72" s="74"/>
    </row>
    <row r="73" s="9" customFormat="1" ht="13.5" customHeight="1">
      <c r="A73" s="74"/>
    </row>
    <row r="74" spans="1:3" s="9" customFormat="1" ht="13.5" customHeight="1">
      <c r="A74" s="74"/>
      <c r="B74" s="9" t="s">
        <v>71</v>
      </c>
      <c r="C74" s="9" t="s">
        <v>218</v>
      </c>
    </row>
    <row r="75" spans="1:10" s="9" customFormat="1" ht="13.5" customHeight="1">
      <c r="A75" s="74"/>
      <c r="C75" s="138" t="s">
        <v>217</v>
      </c>
      <c r="D75" s="138"/>
      <c r="E75" s="138"/>
      <c r="F75" s="138"/>
      <c r="G75" s="138"/>
      <c r="H75" s="138"/>
      <c r="I75" s="138"/>
      <c r="J75" s="138"/>
    </row>
    <row r="76" spans="1:10" s="9" customFormat="1" ht="13.5" customHeight="1">
      <c r="A76" s="74"/>
      <c r="B76" s="80"/>
      <c r="C76" s="138"/>
      <c r="D76" s="138"/>
      <c r="E76" s="138"/>
      <c r="F76" s="138"/>
      <c r="G76" s="138"/>
      <c r="H76" s="138"/>
      <c r="I76" s="138"/>
      <c r="J76" s="138"/>
    </row>
    <row r="77" spans="1:10" s="9" customFormat="1" ht="13.5" customHeight="1">
      <c r="A77" s="74"/>
      <c r="B77" s="80"/>
      <c r="C77" s="138"/>
      <c r="D77" s="138"/>
      <c r="E77" s="138"/>
      <c r="F77" s="138"/>
      <c r="G77" s="138"/>
      <c r="H77" s="138"/>
      <c r="I77" s="138"/>
      <c r="J77" s="138"/>
    </row>
    <row r="78" spans="1:10" s="9" customFormat="1" ht="13.5" customHeight="1">
      <c r="A78" s="74"/>
      <c r="B78" s="80"/>
      <c r="C78" s="138"/>
      <c r="D78" s="138"/>
      <c r="E78" s="138"/>
      <c r="F78" s="138"/>
      <c r="G78" s="138"/>
      <c r="H78" s="138"/>
      <c r="I78" s="138"/>
      <c r="J78" s="138"/>
    </row>
    <row r="79" spans="1:10" s="9" customFormat="1" ht="13.5" customHeight="1">
      <c r="A79" s="74"/>
      <c r="B79" s="81"/>
      <c r="C79" s="81"/>
      <c r="D79" s="81"/>
      <c r="E79" s="81"/>
      <c r="F79" s="81"/>
      <c r="G79" s="81"/>
      <c r="H79" s="81"/>
      <c r="I79" s="81"/>
      <c r="J79" s="81"/>
    </row>
    <row r="80" spans="1:10" s="9" customFormat="1" ht="13.5" customHeight="1">
      <c r="A80" s="74"/>
      <c r="C80" s="135" t="s">
        <v>291</v>
      </c>
      <c r="D80" s="138"/>
      <c r="E80" s="138"/>
      <c r="F80" s="138"/>
      <c r="G80" s="138"/>
      <c r="H80" s="138"/>
      <c r="I80" s="138"/>
      <c r="J80" s="138"/>
    </row>
    <row r="81" spans="1:10" s="9" customFormat="1" ht="13.5" customHeight="1">
      <c r="A81" s="74"/>
      <c r="C81" s="135"/>
      <c r="D81" s="138"/>
      <c r="E81" s="138"/>
      <c r="F81" s="138"/>
      <c r="G81" s="138"/>
      <c r="H81" s="138"/>
      <c r="I81" s="138"/>
      <c r="J81" s="138"/>
    </row>
    <row r="82" spans="1:10" s="9" customFormat="1" ht="13.5" customHeight="1">
      <c r="A82" s="74"/>
      <c r="B82" s="82"/>
      <c r="C82" s="138"/>
      <c r="D82" s="138"/>
      <c r="E82" s="138"/>
      <c r="F82" s="138"/>
      <c r="G82" s="138"/>
      <c r="H82" s="138"/>
      <c r="I82" s="138"/>
      <c r="J82" s="138"/>
    </row>
    <row r="83" spans="1:10" s="9" customFormat="1" ht="13.5" customHeight="1">
      <c r="A83" s="74"/>
      <c r="B83" s="82"/>
      <c r="C83" s="138"/>
      <c r="D83" s="138"/>
      <c r="E83" s="138"/>
      <c r="F83" s="138"/>
      <c r="G83" s="138"/>
      <c r="H83" s="138"/>
      <c r="I83" s="138"/>
      <c r="J83" s="138"/>
    </row>
    <row r="84" spans="1:10" s="9" customFormat="1" ht="13.5" customHeight="1">
      <c r="A84" s="74"/>
      <c r="B84" s="82"/>
      <c r="C84" s="138"/>
      <c r="D84" s="138"/>
      <c r="E84" s="138"/>
      <c r="F84" s="138"/>
      <c r="G84" s="138"/>
      <c r="H84" s="138"/>
      <c r="I84" s="138"/>
      <c r="J84" s="138"/>
    </row>
    <row r="85" s="9" customFormat="1" ht="13.5" customHeight="1">
      <c r="A85" s="74"/>
    </row>
    <row r="86" s="9" customFormat="1" ht="13.5" customHeight="1">
      <c r="A86" s="74"/>
    </row>
    <row r="87" spans="1:2" s="9" customFormat="1" ht="13.5" customHeight="1">
      <c r="A87" s="74" t="s">
        <v>81</v>
      </c>
      <c r="B87" s="9" t="s">
        <v>168</v>
      </c>
    </row>
    <row r="88" ht="13.5" customHeight="1">
      <c r="A88" s="78"/>
    </row>
    <row r="89" spans="1:10" ht="13.5" customHeight="1">
      <c r="A89" s="78"/>
      <c r="B89" s="135" t="s">
        <v>17</v>
      </c>
      <c r="C89" s="135"/>
      <c r="D89" s="135"/>
      <c r="E89" s="135"/>
      <c r="F89" s="135"/>
      <c r="G89" s="135"/>
      <c r="H89" s="135"/>
      <c r="I89" s="135"/>
      <c r="J89" s="135"/>
    </row>
    <row r="90" spans="1:10" ht="13.5" customHeight="1">
      <c r="A90" s="78"/>
      <c r="B90" s="135"/>
      <c r="C90" s="135"/>
      <c r="D90" s="135"/>
      <c r="E90" s="135"/>
      <c r="F90" s="135"/>
      <c r="G90" s="135"/>
      <c r="H90" s="135"/>
      <c r="I90" s="135"/>
      <c r="J90" s="135"/>
    </row>
    <row r="91" ht="13.5" customHeight="1">
      <c r="A91" s="78"/>
    </row>
    <row r="92" ht="13.5" customHeight="1">
      <c r="A92" s="78"/>
    </row>
    <row r="93" spans="1:2" s="9" customFormat="1" ht="13.5" customHeight="1">
      <c r="A93" s="74" t="s">
        <v>82</v>
      </c>
      <c r="B93" s="9" t="s">
        <v>54</v>
      </c>
    </row>
    <row r="94" ht="13.5" customHeight="1">
      <c r="A94" s="78"/>
    </row>
    <row r="95" spans="1:10" ht="13.5" customHeight="1">
      <c r="A95" s="78"/>
      <c r="B95" s="131" t="s">
        <v>274</v>
      </c>
      <c r="C95" s="131"/>
      <c r="D95" s="131"/>
      <c r="E95" s="131"/>
      <c r="F95" s="131"/>
      <c r="G95" s="131"/>
      <c r="H95" s="131"/>
      <c r="I95" s="131"/>
      <c r="J95" s="131"/>
    </row>
    <row r="96" spans="1:10" ht="13.5" customHeight="1">
      <c r="A96" s="78"/>
      <c r="B96" s="131"/>
      <c r="C96" s="131"/>
      <c r="D96" s="131"/>
      <c r="E96" s="131"/>
      <c r="F96" s="131"/>
      <c r="G96" s="131"/>
      <c r="H96" s="131"/>
      <c r="I96" s="131"/>
      <c r="J96" s="131"/>
    </row>
    <row r="97" spans="1:10" ht="13.5" customHeight="1">
      <c r="A97" s="78"/>
      <c r="B97" s="131"/>
      <c r="C97" s="131"/>
      <c r="D97" s="131"/>
      <c r="E97" s="131"/>
      <c r="F97" s="131"/>
      <c r="G97" s="131"/>
      <c r="H97" s="131"/>
      <c r="I97" s="131"/>
      <c r="J97" s="131"/>
    </row>
    <row r="98" spans="1:3" ht="13.5" customHeight="1">
      <c r="A98" s="78"/>
      <c r="B98" s="11"/>
      <c r="C98" s="11"/>
    </row>
    <row r="99" ht="13.5" customHeight="1">
      <c r="A99" s="78"/>
    </row>
    <row r="100" spans="1:2" s="9" customFormat="1" ht="13.5" customHeight="1">
      <c r="A100" s="74" t="s">
        <v>83</v>
      </c>
      <c r="B100" s="9" t="s">
        <v>55</v>
      </c>
    </row>
    <row r="101" ht="13.5" customHeight="1">
      <c r="A101" s="78"/>
    </row>
    <row r="102" spans="1:11" ht="13.5" customHeight="1">
      <c r="A102" s="78"/>
      <c r="B102" s="142" t="s">
        <v>236</v>
      </c>
      <c r="C102" s="142"/>
      <c r="D102" s="142"/>
      <c r="E102" s="142"/>
      <c r="F102" s="142"/>
      <c r="G102" s="142"/>
      <c r="H102" s="142"/>
      <c r="I102" s="142"/>
      <c r="J102" s="142"/>
      <c r="K102" s="77"/>
    </row>
    <row r="103" spans="1:10" ht="13.5" customHeight="1">
      <c r="A103" s="78"/>
      <c r="B103" s="61"/>
      <c r="C103" s="61"/>
      <c r="D103" s="61"/>
      <c r="E103" s="61"/>
      <c r="F103" s="61"/>
      <c r="G103" s="61"/>
      <c r="H103" s="61"/>
      <c r="I103" s="61"/>
      <c r="J103" s="83"/>
    </row>
    <row r="104" spans="1:10" ht="13.5" customHeight="1">
      <c r="A104" s="78"/>
      <c r="J104" s="66"/>
    </row>
    <row r="105" spans="1:2" s="9" customFormat="1" ht="13.5" customHeight="1">
      <c r="A105" s="74" t="s">
        <v>84</v>
      </c>
      <c r="B105" s="9" t="s">
        <v>56</v>
      </c>
    </row>
    <row r="106" ht="13.5" customHeight="1">
      <c r="A106" s="78"/>
    </row>
    <row r="107" spans="1:12" ht="13.5" customHeight="1">
      <c r="A107" s="78"/>
      <c r="B107" s="131" t="s">
        <v>215</v>
      </c>
      <c r="C107" s="131"/>
      <c r="D107" s="131"/>
      <c r="E107" s="131"/>
      <c r="F107" s="131"/>
      <c r="G107" s="131"/>
      <c r="H107" s="131"/>
      <c r="I107" s="131"/>
      <c r="J107" s="131"/>
      <c r="L107" s="15"/>
    </row>
    <row r="108" spans="1:10" ht="13.5" customHeight="1">
      <c r="A108" s="78"/>
      <c r="B108" s="131"/>
      <c r="C108" s="131"/>
      <c r="D108" s="131"/>
      <c r="E108" s="131"/>
      <c r="F108" s="131"/>
      <c r="G108" s="131"/>
      <c r="H108" s="131"/>
      <c r="I108" s="131"/>
      <c r="J108" s="131"/>
    </row>
    <row r="109" spans="1:10" ht="13.5" customHeight="1">
      <c r="A109" s="78"/>
      <c r="B109" s="131"/>
      <c r="C109" s="131"/>
      <c r="D109" s="131"/>
      <c r="E109" s="131"/>
      <c r="F109" s="131"/>
      <c r="G109" s="131"/>
      <c r="H109" s="131"/>
      <c r="I109" s="131"/>
      <c r="J109" s="131"/>
    </row>
    <row r="110" spans="1:10" ht="15" customHeight="1">
      <c r="A110" s="78"/>
      <c r="F110" s="12"/>
      <c r="G110" s="12"/>
      <c r="H110" s="12"/>
      <c r="I110" s="12"/>
      <c r="J110" s="12"/>
    </row>
    <row r="111" spans="1:10" ht="13.5" customHeight="1">
      <c r="A111" s="78"/>
      <c r="B111" s="9" t="s">
        <v>292</v>
      </c>
      <c r="F111" s="12"/>
      <c r="G111" s="12"/>
      <c r="H111" s="12"/>
      <c r="I111" s="12"/>
      <c r="J111" s="12"/>
    </row>
    <row r="112" spans="1:9" ht="13.5" customHeight="1">
      <c r="A112" s="78"/>
      <c r="F112" s="12"/>
      <c r="G112" s="12"/>
      <c r="H112" s="12"/>
      <c r="I112" s="12"/>
    </row>
    <row r="113" spans="1:10" ht="13.5" customHeight="1">
      <c r="A113" s="78"/>
      <c r="F113" s="41" t="s">
        <v>104</v>
      </c>
      <c r="G113" s="41" t="s">
        <v>106</v>
      </c>
      <c r="H113" s="41" t="s">
        <v>105</v>
      </c>
      <c r="I113" s="84" t="s">
        <v>134</v>
      </c>
      <c r="J113" s="84" t="s">
        <v>136</v>
      </c>
    </row>
    <row r="114" spans="1:10" ht="13.5" customHeight="1">
      <c r="A114" s="78"/>
      <c r="F114" s="15" t="s">
        <v>38</v>
      </c>
      <c r="G114" s="15" t="s">
        <v>38</v>
      </c>
      <c r="H114" s="15" t="s">
        <v>38</v>
      </c>
      <c r="I114" s="15" t="s">
        <v>38</v>
      </c>
      <c r="J114" s="15" t="s">
        <v>38</v>
      </c>
    </row>
    <row r="115" spans="1:10" ht="13.5" customHeight="1">
      <c r="A115" s="78"/>
      <c r="B115" s="85" t="s">
        <v>37</v>
      </c>
      <c r="C115" s="85"/>
      <c r="F115" s="86"/>
      <c r="G115" s="86"/>
      <c r="H115" s="86"/>
      <c r="I115" s="86"/>
      <c r="J115" s="87"/>
    </row>
    <row r="116" spans="1:10" ht="13.5" customHeight="1">
      <c r="A116" s="78"/>
      <c r="C116" s="14" t="s">
        <v>147</v>
      </c>
      <c r="F116" s="27">
        <v>7550</v>
      </c>
      <c r="G116" s="88">
        <v>961</v>
      </c>
      <c r="H116" s="88">
        <v>1072</v>
      </c>
      <c r="I116" s="27">
        <v>0</v>
      </c>
      <c r="J116" s="88">
        <f>SUM(F116:I116)</f>
        <v>9583</v>
      </c>
    </row>
    <row r="117" spans="1:10" ht="13.5" customHeight="1">
      <c r="A117" s="78"/>
      <c r="C117" s="14" t="s">
        <v>148</v>
      </c>
      <c r="F117" s="89">
        <v>0</v>
      </c>
      <c r="G117" s="88">
        <v>0</v>
      </c>
      <c r="H117" s="89">
        <v>3176</v>
      </c>
      <c r="I117" s="89">
        <f>-H117</f>
        <v>-3176</v>
      </c>
      <c r="J117" s="33">
        <f>SUM(F117:I117)</f>
        <v>0</v>
      </c>
    </row>
    <row r="118" spans="1:10" ht="13.5" customHeight="1" thickBot="1">
      <c r="A118" s="78"/>
      <c r="C118" s="14" t="s">
        <v>149</v>
      </c>
      <c r="F118" s="90">
        <f>SUM(F116:F117)</f>
        <v>7550</v>
      </c>
      <c r="G118" s="90">
        <f>SUM(G116:G117)</f>
        <v>961</v>
      </c>
      <c r="H118" s="90">
        <f>SUM(H116:H117)</f>
        <v>4248</v>
      </c>
      <c r="I118" s="90">
        <f>SUM(I116:I117)</f>
        <v>-3176</v>
      </c>
      <c r="J118" s="90">
        <f>SUM(J116:J117)</f>
        <v>9583</v>
      </c>
    </row>
    <row r="119" spans="1:10" ht="13.5" customHeight="1" thickTop="1">
      <c r="A119" s="78"/>
      <c r="F119" s="91"/>
      <c r="G119" s="91"/>
      <c r="H119" s="91"/>
      <c r="I119" s="88"/>
      <c r="J119" s="89"/>
    </row>
    <row r="120" spans="1:10" ht="13.5" customHeight="1">
      <c r="A120" s="78"/>
      <c r="B120" s="85" t="s">
        <v>150</v>
      </c>
      <c r="C120" s="85"/>
      <c r="F120" s="89"/>
      <c r="G120" s="88"/>
      <c r="H120" s="27"/>
      <c r="I120" s="88"/>
      <c r="J120" s="86"/>
    </row>
    <row r="121" spans="1:10" ht="13.5" customHeight="1" thickBot="1">
      <c r="A121" s="78"/>
      <c r="C121" s="14" t="s">
        <v>184</v>
      </c>
      <c r="F121" s="92">
        <v>718</v>
      </c>
      <c r="G121" s="93">
        <v>288</v>
      </c>
      <c r="H121" s="31">
        <v>872</v>
      </c>
      <c r="I121" s="92">
        <v>34</v>
      </c>
      <c r="J121" s="88">
        <f>SUM(F121:I121)</f>
        <v>1912</v>
      </c>
    </row>
    <row r="122" spans="1:10" ht="13.5" customHeight="1" thickTop="1">
      <c r="A122" s="78"/>
      <c r="C122" s="14" t="s">
        <v>206</v>
      </c>
      <c r="G122" s="89"/>
      <c r="H122" s="88"/>
      <c r="I122" s="89"/>
      <c r="J122" s="88">
        <v>113</v>
      </c>
    </row>
    <row r="123" spans="1:10" ht="13.5" customHeight="1">
      <c r="A123" s="78"/>
      <c r="C123" s="14" t="s">
        <v>49</v>
      </c>
      <c r="G123" s="89"/>
      <c r="H123" s="88"/>
      <c r="I123" s="89"/>
      <c r="J123" s="88">
        <f>'Income Statement'!D24</f>
        <v>11</v>
      </c>
    </row>
    <row r="124" spans="1:10" ht="13.5" customHeight="1">
      <c r="A124" s="78"/>
      <c r="C124" s="14" t="s">
        <v>159</v>
      </c>
      <c r="G124" s="89"/>
      <c r="H124" s="88"/>
      <c r="I124" s="89"/>
      <c r="J124" s="88">
        <f>'Income Statement'!D26</f>
        <v>-103</v>
      </c>
    </row>
    <row r="125" spans="1:10" ht="13.5" customHeight="1">
      <c r="A125" s="78"/>
      <c r="C125" s="14" t="s">
        <v>185</v>
      </c>
      <c r="G125" s="89"/>
      <c r="H125" s="88"/>
      <c r="I125" s="89"/>
      <c r="J125" s="88">
        <f>'Income Statement'!D30</f>
        <v>-456</v>
      </c>
    </row>
    <row r="126" spans="1:10" ht="13.5" customHeight="1" thickBot="1">
      <c r="A126" s="78"/>
      <c r="C126" s="14" t="s">
        <v>193</v>
      </c>
      <c r="G126" s="89"/>
      <c r="H126" s="88"/>
      <c r="I126" s="89"/>
      <c r="J126" s="94">
        <f>SUM(J121:J125)</f>
        <v>1477</v>
      </c>
    </row>
    <row r="127" spans="1:10" ht="13.5" customHeight="1" thickTop="1">
      <c r="A127" s="78"/>
      <c r="G127" s="89"/>
      <c r="H127" s="88"/>
      <c r="I127" s="89"/>
      <c r="J127" s="88"/>
    </row>
    <row r="128" spans="1:10" ht="13.5" customHeight="1">
      <c r="A128" s="78"/>
      <c r="G128" s="89"/>
      <c r="H128" s="88"/>
      <c r="I128" s="89"/>
      <c r="J128" s="88"/>
    </row>
    <row r="129" spans="1:10" ht="13.5" customHeight="1">
      <c r="A129" s="78"/>
      <c r="B129" s="9" t="s">
        <v>293</v>
      </c>
      <c r="F129" s="12"/>
      <c r="G129" s="12"/>
      <c r="H129" s="12"/>
      <c r="I129" s="12"/>
      <c r="J129" s="12"/>
    </row>
    <row r="130" spans="1:9" ht="13.5" customHeight="1">
      <c r="A130" s="78"/>
      <c r="F130" s="12"/>
      <c r="G130" s="12"/>
      <c r="H130" s="12"/>
      <c r="I130" s="12"/>
    </row>
    <row r="131" spans="1:10" ht="13.5" customHeight="1">
      <c r="A131" s="78"/>
      <c r="F131" s="41" t="s">
        <v>104</v>
      </c>
      <c r="G131" s="41" t="s">
        <v>106</v>
      </c>
      <c r="H131" s="41" t="s">
        <v>105</v>
      </c>
      <c r="I131" s="84" t="s">
        <v>134</v>
      </c>
      <c r="J131" s="84" t="s">
        <v>136</v>
      </c>
    </row>
    <row r="132" spans="1:10" ht="13.5" customHeight="1">
      <c r="A132" s="78"/>
      <c r="F132" s="15" t="s">
        <v>38</v>
      </c>
      <c r="G132" s="15" t="s">
        <v>38</v>
      </c>
      <c r="H132" s="15" t="s">
        <v>38</v>
      </c>
      <c r="I132" s="15" t="s">
        <v>38</v>
      </c>
      <c r="J132" s="15" t="s">
        <v>38</v>
      </c>
    </row>
    <row r="133" spans="1:10" ht="13.5" customHeight="1">
      <c r="A133" s="78"/>
      <c r="B133" s="85" t="s">
        <v>37</v>
      </c>
      <c r="C133" s="85"/>
      <c r="F133" s="86"/>
      <c r="G133" s="86"/>
      <c r="H133" s="86"/>
      <c r="I133" s="86"/>
      <c r="J133" s="87"/>
    </row>
    <row r="134" spans="1:10" ht="13.5" customHeight="1">
      <c r="A134" s="78"/>
      <c r="C134" s="14" t="s">
        <v>147</v>
      </c>
      <c r="F134" s="27">
        <f>F172-5878</f>
        <v>7782</v>
      </c>
      <c r="G134" s="88">
        <f>G172-1077</f>
        <v>963</v>
      </c>
      <c r="H134" s="88">
        <f>H172-251</f>
        <v>585</v>
      </c>
      <c r="I134" s="27">
        <v>0</v>
      </c>
      <c r="J134" s="88">
        <f>SUM(F134:I134)</f>
        <v>9330</v>
      </c>
    </row>
    <row r="135" spans="1:10" ht="13.5" customHeight="1">
      <c r="A135" s="78"/>
      <c r="C135" s="14" t="s">
        <v>148</v>
      </c>
      <c r="F135" s="89">
        <v>0</v>
      </c>
      <c r="G135" s="88">
        <v>0</v>
      </c>
      <c r="H135" s="89">
        <f>H173-1569</f>
        <v>2130</v>
      </c>
      <c r="I135" s="89">
        <f>-H135</f>
        <v>-2130</v>
      </c>
      <c r="J135" s="33">
        <f>SUM(F135:I135)</f>
        <v>0</v>
      </c>
    </row>
    <row r="136" spans="1:10" ht="13.5" customHeight="1" thickBot="1">
      <c r="A136" s="78"/>
      <c r="C136" s="14" t="s">
        <v>149</v>
      </c>
      <c r="F136" s="90">
        <f>SUM(F134:F135)</f>
        <v>7782</v>
      </c>
      <c r="G136" s="90">
        <f>SUM(G134:G135)</f>
        <v>963</v>
      </c>
      <c r="H136" s="90">
        <f>SUM(H134:H135)</f>
        <v>2715</v>
      </c>
      <c r="I136" s="90">
        <f>SUM(I134:I135)</f>
        <v>-2130</v>
      </c>
      <c r="J136" s="90">
        <f>SUM(J134:J135)</f>
        <v>9330</v>
      </c>
    </row>
    <row r="137" spans="1:10" ht="13.5" customHeight="1" thickTop="1">
      <c r="A137" s="78"/>
      <c r="F137" s="91"/>
      <c r="G137" s="91"/>
      <c r="H137" s="91"/>
      <c r="I137" s="88"/>
      <c r="J137" s="89"/>
    </row>
    <row r="138" spans="1:10" ht="13.5" customHeight="1">
      <c r="A138" s="78"/>
      <c r="B138" s="85" t="s">
        <v>150</v>
      </c>
      <c r="C138" s="85"/>
      <c r="F138" s="89"/>
      <c r="G138" s="88"/>
      <c r="H138" s="27"/>
      <c r="I138" s="88"/>
      <c r="J138" s="86"/>
    </row>
    <row r="139" spans="1:10" ht="13.5" customHeight="1" thickBot="1">
      <c r="A139" s="78"/>
      <c r="C139" s="14" t="s">
        <v>184</v>
      </c>
      <c r="F139" s="92">
        <f>F177-(-865)</f>
        <v>1057</v>
      </c>
      <c r="G139" s="93">
        <f>G177-430</f>
        <v>539</v>
      </c>
      <c r="H139" s="31">
        <f>H177-243</f>
        <v>646</v>
      </c>
      <c r="I139" s="92">
        <f>I177-415</f>
        <v>-11</v>
      </c>
      <c r="J139" s="88">
        <f>SUM(F139:I139)</f>
        <v>2231</v>
      </c>
    </row>
    <row r="140" spans="1:10" ht="13.5" customHeight="1" thickTop="1">
      <c r="A140" s="78"/>
      <c r="C140" s="14" t="s">
        <v>206</v>
      </c>
      <c r="G140" s="89"/>
      <c r="H140" s="88"/>
      <c r="I140" s="89"/>
      <c r="J140" s="88">
        <f>J178-(-35)</f>
        <v>-166</v>
      </c>
    </row>
    <row r="141" spans="1:10" ht="13.5" customHeight="1">
      <c r="A141" s="78"/>
      <c r="C141" s="14" t="s">
        <v>49</v>
      </c>
      <c r="G141" s="89"/>
      <c r="H141" s="88"/>
      <c r="I141" s="89"/>
      <c r="J141" s="88">
        <f>'Income Statement'!E24</f>
        <v>22</v>
      </c>
    </row>
    <row r="142" spans="1:10" ht="13.5" customHeight="1">
      <c r="A142" s="78"/>
      <c r="C142" s="14" t="s">
        <v>159</v>
      </c>
      <c r="G142" s="89"/>
      <c r="H142" s="88"/>
      <c r="I142" s="89"/>
      <c r="J142" s="88">
        <f>'Income Statement'!E26</f>
        <v>-54</v>
      </c>
    </row>
    <row r="143" spans="1:10" ht="13.5" customHeight="1">
      <c r="A143" s="78"/>
      <c r="C143" s="14" t="s">
        <v>185</v>
      </c>
      <c r="G143" s="89"/>
      <c r="H143" s="88"/>
      <c r="I143" s="89"/>
      <c r="J143" s="88">
        <f>'Income Statement'!E30</f>
        <v>-235</v>
      </c>
    </row>
    <row r="144" spans="1:10" ht="13.5" customHeight="1" thickBot="1">
      <c r="A144" s="78"/>
      <c r="C144" s="14" t="s">
        <v>193</v>
      </c>
      <c r="G144" s="89"/>
      <c r="H144" s="88"/>
      <c r="I144" s="89"/>
      <c r="J144" s="94">
        <f>SUM(J139:J143)</f>
        <v>1798</v>
      </c>
    </row>
    <row r="145" spans="1:10" ht="13.5" customHeight="1" thickTop="1">
      <c r="A145" s="78"/>
      <c r="G145" s="89"/>
      <c r="H145" s="88"/>
      <c r="I145" s="89"/>
      <c r="J145" s="88"/>
    </row>
    <row r="146" spans="1:10" ht="13.5" customHeight="1">
      <c r="A146" s="78"/>
      <c r="G146" s="89"/>
      <c r="H146" s="88"/>
      <c r="I146" s="89"/>
      <c r="J146" s="88"/>
    </row>
    <row r="147" spans="1:10" ht="13.5" customHeight="1">
      <c r="A147" s="78"/>
      <c r="B147" s="9" t="s">
        <v>275</v>
      </c>
      <c r="F147" s="12"/>
      <c r="G147" s="12"/>
      <c r="H147" s="12"/>
      <c r="I147" s="12"/>
      <c r="J147" s="12"/>
    </row>
    <row r="148" spans="1:9" ht="13.5" customHeight="1">
      <c r="A148" s="78"/>
      <c r="F148" s="12"/>
      <c r="G148" s="12"/>
      <c r="H148" s="12"/>
      <c r="I148" s="12"/>
    </row>
    <row r="149" spans="1:10" ht="13.5" customHeight="1">
      <c r="A149" s="78"/>
      <c r="F149" s="41" t="s">
        <v>104</v>
      </c>
      <c r="G149" s="41" t="s">
        <v>106</v>
      </c>
      <c r="H149" s="41" t="s">
        <v>105</v>
      </c>
      <c r="I149" s="84" t="s">
        <v>134</v>
      </c>
      <c r="J149" s="84" t="s">
        <v>136</v>
      </c>
    </row>
    <row r="150" spans="1:10" ht="13.5" customHeight="1">
      <c r="A150" s="78"/>
      <c r="F150" s="15" t="s">
        <v>38</v>
      </c>
      <c r="G150" s="15" t="s">
        <v>38</v>
      </c>
      <c r="H150" s="15" t="s">
        <v>38</v>
      </c>
      <c r="I150" s="15" t="s">
        <v>38</v>
      </c>
      <c r="J150" s="15" t="s">
        <v>38</v>
      </c>
    </row>
    <row r="151" spans="1:10" ht="13.5" customHeight="1">
      <c r="A151" s="78"/>
      <c r="B151" s="85" t="s">
        <v>37</v>
      </c>
      <c r="C151" s="85"/>
      <c r="F151" s="86"/>
      <c r="G151" s="86"/>
      <c r="H151" s="86"/>
      <c r="I151" s="86"/>
      <c r="J151" s="87"/>
    </row>
    <row r="152" spans="1:10" ht="13.5" customHeight="1">
      <c r="A152" s="78"/>
      <c r="C152" s="14" t="s">
        <v>147</v>
      </c>
      <c r="F152" s="27">
        <v>15680</v>
      </c>
      <c r="G152" s="88">
        <v>1606</v>
      </c>
      <c r="H152" s="88">
        <v>1574</v>
      </c>
      <c r="I152" s="27">
        <v>0</v>
      </c>
      <c r="J152" s="88">
        <f>SUM(F152:I152)</f>
        <v>18860</v>
      </c>
    </row>
    <row r="153" spans="1:10" ht="13.5" customHeight="1">
      <c r="A153" s="78"/>
      <c r="C153" s="14" t="s">
        <v>148</v>
      </c>
      <c r="F153" s="89">
        <v>0</v>
      </c>
      <c r="G153" s="88">
        <v>0</v>
      </c>
      <c r="H153" s="89">
        <v>6370</v>
      </c>
      <c r="I153" s="89">
        <f>-H153</f>
        <v>-6370</v>
      </c>
      <c r="J153" s="33">
        <f>SUM(F153:I153)</f>
        <v>0</v>
      </c>
    </row>
    <row r="154" spans="1:10" ht="13.5" customHeight="1" thickBot="1">
      <c r="A154" s="78"/>
      <c r="C154" s="14" t="s">
        <v>149</v>
      </c>
      <c r="F154" s="90">
        <f>SUM(F152:F153)</f>
        <v>15680</v>
      </c>
      <c r="G154" s="90">
        <f>SUM(G152:G153)</f>
        <v>1606</v>
      </c>
      <c r="H154" s="90">
        <f>SUM(H152:H153)</f>
        <v>7944</v>
      </c>
      <c r="I154" s="90">
        <f>SUM(I152:I153)</f>
        <v>-6370</v>
      </c>
      <c r="J154" s="90">
        <f>SUM(J152:J153)</f>
        <v>18860</v>
      </c>
    </row>
    <row r="155" spans="1:10" ht="13.5" customHeight="1" thickTop="1">
      <c r="A155" s="78"/>
      <c r="F155" s="91"/>
      <c r="G155" s="91"/>
      <c r="H155" s="91"/>
      <c r="I155" s="88"/>
      <c r="J155" s="89"/>
    </row>
    <row r="156" spans="1:10" ht="13.5" customHeight="1">
      <c r="A156" s="78"/>
      <c r="B156" s="85" t="s">
        <v>150</v>
      </c>
      <c r="C156" s="85"/>
      <c r="F156" s="89"/>
      <c r="G156" s="88"/>
      <c r="H156" s="27"/>
      <c r="I156" s="88"/>
      <c r="J156" s="86"/>
    </row>
    <row r="157" spans="1:10" ht="13.5" customHeight="1" thickBot="1">
      <c r="A157" s="78"/>
      <c r="C157" s="14" t="s">
        <v>184</v>
      </c>
      <c r="F157" s="92">
        <v>436</v>
      </c>
      <c r="G157" s="93">
        <v>404</v>
      </c>
      <c r="H157" s="31">
        <v>1758</v>
      </c>
      <c r="I157" s="92">
        <v>-45</v>
      </c>
      <c r="J157" s="88">
        <f>SUM(F157:I157)</f>
        <v>2553</v>
      </c>
    </row>
    <row r="158" spans="1:10" ht="13.5" customHeight="1" thickTop="1">
      <c r="A158" s="78"/>
      <c r="C158" s="14" t="s">
        <v>206</v>
      </c>
      <c r="G158" s="89"/>
      <c r="H158" s="88"/>
      <c r="I158" s="89"/>
      <c r="J158" s="88">
        <v>50</v>
      </c>
    </row>
    <row r="159" spans="1:10" ht="13.5" customHeight="1">
      <c r="A159" s="78"/>
      <c r="C159" s="14" t="s">
        <v>49</v>
      </c>
      <c r="G159" s="89"/>
      <c r="H159" s="88"/>
      <c r="I159" s="89"/>
      <c r="J159" s="88">
        <f>'Income Statement'!G24</f>
        <v>21</v>
      </c>
    </row>
    <row r="160" spans="1:10" ht="13.5" customHeight="1">
      <c r="A160" s="78"/>
      <c r="C160" s="14" t="s">
        <v>159</v>
      </c>
      <c r="G160" s="89"/>
      <c r="H160" s="88"/>
      <c r="I160" s="89"/>
      <c r="J160" s="88">
        <f>'Income Statement'!G26</f>
        <v>-167</v>
      </c>
    </row>
    <row r="161" spans="1:10" ht="13.5" customHeight="1">
      <c r="A161" s="78"/>
      <c r="C161" s="14" t="s">
        <v>185</v>
      </c>
      <c r="G161" s="89"/>
      <c r="H161" s="88"/>
      <c r="I161" s="89"/>
      <c r="J161" s="88">
        <f>'Income Statement'!G30</f>
        <v>-663</v>
      </c>
    </row>
    <row r="162" spans="1:10" ht="13.5" customHeight="1" thickBot="1">
      <c r="A162" s="78"/>
      <c r="C162" s="14" t="s">
        <v>193</v>
      </c>
      <c r="G162" s="89"/>
      <c r="H162" s="88"/>
      <c r="I162" s="89"/>
      <c r="J162" s="94">
        <f>SUM(J157:J161)</f>
        <v>1794</v>
      </c>
    </row>
    <row r="163" spans="1:10" ht="13.5" customHeight="1" thickTop="1">
      <c r="A163" s="78"/>
      <c r="G163" s="89"/>
      <c r="H163" s="88"/>
      <c r="I163" s="89"/>
      <c r="J163" s="88"/>
    </row>
    <row r="164" spans="1:10" ht="13.5" customHeight="1">
      <c r="A164" s="74" t="s">
        <v>84</v>
      </c>
      <c r="B164" s="9" t="s">
        <v>303</v>
      </c>
      <c r="G164" s="89"/>
      <c r="H164" s="88"/>
      <c r="I164" s="89"/>
      <c r="J164" s="88"/>
    </row>
    <row r="165" spans="1:10" ht="13.5" customHeight="1">
      <c r="A165" s="78"/>
      <c r="G165" s="89"/>
      <c r="H165" s="88"/>
      <c r="I165" s="89"/>
      <c r="J165" s="88"/>
    </row>
    <row r="166" spans="1:10" ht="13.5" customHeight="1">
      <c r="A166" s="78"/>
      <c r="G166" s="89"/>
      <c r="H166" s="88"/>
      <c r="I166" s="89"/>
      <c r="J166" s="88"/>
    </row>
    <row r="167" spans="1:10" ht="13.5" customHeight="1">
      <c r="A167" s="78"/>
      <c r="B167" s="9" t="s">
        <v>276</v>
      </c>
      <c r="F167" s="12"/>
      <c r="G167" s="12"/>
      <c r="H167" s="12"/>
      <c r="I167" s="12"/>
      <c r="J167" s="12"/>
    </row>
    <row r="168" spans="1:9" ht="13.5" customHeight="1">
      <c r="A168" s="78"/>
      <c r="F168" s="12"/>
      <c r="G168" s="12"/>
      <c r="H168" s="12"/>
      <c r="I168" s="12"/>
    </row>
    <row r="169" spans="1:10" ht="13.5" customHeight="1">
      <c r="A169" s="78"/>
      <c r="F169" s="41" t="s">
        <v>104</v>
      </c>
      <c r="G169" s="41" t="s">
        <v>106</v>
      </c>
      <c r="H169" s="41" t="s">
        <v>105</v>
      </c>
      <c r="I169" s="84" t="s">
        <v>134</v>
      </c>
      <c r="J169" s="84" t="s">
        <v>136</v>
      </c>
    </row>
    <row r="170" spans="1:10" ht="13.5" customHeight="1">
      <c r="A170" s="78"/>
      <c r="F170" s="15" t="s">
        <v>38</v>
      </c>
      <c r="G170" s="15" t="s">
        <v>38</v>
      </c>
      <c r="H170" s="15" t="s">
        <v>38</v>
      </c>
      <c r="I170" s="15" t="s">
        <v>38</v>
      </c>
      <c r="J170" s="15" t="s">
        <v>38</v>
      </c>
    </row>
    <row r="171" spans="1:10" ht="13.5" customHeight="1">
      <c r="A171" s="78"/>
      <c r="B171" s="85" t="s">
        <v>37</v>
      </c>
      <c r="C171" s="85"/>
      <c r="F171" s="86"/>
      <c r="G171" s="86"/>
      <c r="H171" s="86"/>
      <c r="I171" s="86"/>
      <c r="J171" s="87"/>
    </row>
    <row r="172" spans="1:10" ht="13.5" customHeight="1">
      <c r="A172" s="78"/>
      <c r="C172" s="14" t="s">
        <v>147</v>
      </c>
      <c r="F172" s="27">
        <v>13660</v>
      </c>
      <c r="G172" s="88">
        <v>2040</v>
      </c>
      <c r="H172" s="88">
        <v>836</v>
      </c>
      <c r="I172" s="27">
        <v>0</v>
      </c>
      <c r="J172" s="88">
        <f>SUM(F172:I172)</f>
        <v>16536</v>
      </c>
    </row>
    <row r="173" spans="1:10" ht="13.5" customHeight="1">
      <c r="A173" s="78"/>
      <c r="C173" s="14" t="s">
        <v>148</v>
      </c>
      <c r="F173" s="89">
        <v>0</v>
      </c>
      <c r="G173" s="88">
        <v>0</v>
      </c>
      <c r="H173" s="89">
        <v>3699</v>
      </c>
      <c r="I173" s="89">
        <f>-H173</f>
        <v>-3699</v>
      </c>
      <c r="J173" s="33">
        <f>SUM(F173:I173)</f>
        <v>0</v>
      </c>
    </row>
    <row r="174" spans="1:10" ht="13.5" customHeight="1" thickBot="1">
      <c r="A174" s="78"/>
      <c r="C174" s="14" t="s">
        <v>149</v>
      </c>
      <c r="F174" s="90">
        <f>SUM(F172:F173)</f>
        <v>13660</v>
      </c>
      <c r="G174" s="90">
        <f>SUM(G172:G173)</f>
        <v>2040</v>
      </c>
      <c r="H174" s="90">
        <f>SUM(H172:H173)</f>
        <v>4535</v>
      </c>
      <c r="I174" s="90">
        <f>SUM(I172:I173)</f>
        <v>-3699</v>
      </c>
      <c r="J174" s="90">
        <f>SUM(J172:J173)</f>
        <v>16536</v>
      </c>
    </row>
    <row r="175" spans="1:10" ht="13.5" customHeight="1" thickTop="1">
      <c r="A175" s="78"/>
      <c r="F175" s="91"/>
      <c r="G175" s="91"/>
      <c r="H175" s="91"/>
      <c r="I175" s="88"/>
      <c r="J175" s="89"/>
    </row>
    <row r="176" spans="1:10" ht="13.5" customHeight="1">
      <c r="A176" s="78"/>
      <c r="B176" s="85" t="s">
        <v>150</v>
      </c>
      <c r="C176" s="85"/>
      <c r="F176" s="89"/>
      <c r="G176" s="88"/>
      <c r="H176" s="27"/>
      <c r="I176" s="88"/>
      <c r="J176" s="86"/>
    </row>
    <row r="177" spans="1:10" ht="13.5" customHeight="1" thickBot="1">
      <c r="A177" s="78"/>
      <c r="C177" s="14" t="s">
        <v>184</v>
      </c>
      <c r="F177" s="92">
        <v>192</v>
      </c>
      <c r="G177" s="93">
        <v>969</v>
      </c>
      <c r="H177" s="31">
        <v>889</v>
      </c>
      <c r="I177" s="92">
        <v>404</v>
      </c>
      <c r="J177" s="88">
        <f>SUM(F177:I177)</f>
        <v>2454</v>
      </c>
    </row>
    <row r="178" spans="1:10" ht="13.5" customHeight="1" thickTop="1">
      <c r="A178" s="78"/>
      <c r="C178" s="14" t="s">
        <v>206</v>
      </c>
      <c r="G178" s="89"/>
      <c r="H178" s="88"/>
      <c r="I178" s="89"/>
      <c r="J178" s="88">
        <v>-201</v>
      </c>
    </row>
    <row r="179" spans="1:10" ht="13.5" customHeight="1">
      <c r="A179" s="78"/>
      <c r="C179" s="14" t="s">
        <v>49</v>
      </c>
      <c r="G179" s="89"/>
      <c r="H179" s="88"/>
      <c r="I179" s="89"/>
      <c r="J179" s="88">
        <f>'Income Statement'!H24</f>
        <v>37</v>
      </c>
    </row>
    <row r="180" spans="1:10" ht="13.5" customHeight="1">
      <c r="A180" s="78"/>
      <c r="C180" s="14" t="s">
        <v>159</v>
      </c>
      <c r="G180" s="89"/>
      <c r="H180" s="88"/>
      <c r="I180" s="89"/>
      <c r="J180" s="88">
        <f>'Income Statement'!H26</f>
        <v>-130</v>
      </c>
    </row>
    <row r="181" spans="1:10" ht="13.5" customHeight="1">
      <c r="A181" s="78"/>
      <c r="C181" s="14" t="s">
        <v>185</v>
      </c>
      <c r="G181" s="89"/>
      <c r="H181" s="88"/>
      <c r="I181" s="89"/>
      <c r="J181" s="88">
        <f>'Income Statement'!H30</f>
        <v>-539</v>
      </c>
    </row>
    <row r="182" spans="1:10" ht="13.5" customHeight="1" thickBot="1">
      <c r="A182" s="78"/>
      <c r="C182" s="14" t="s">
        <v>193</v>
      </c>
      <c r="G182" s="89"/>
      <c r="H182" s="88"/>
      <c r="I182" s="89"/>
      <c r="J182" s="94">
        <f>SUM(J177:J181)</f>
        <v>1621</v>
      </c>
    </row>
    <row r="183" spans="1:10" ht="13.5" customHeight="1" thickTop="1">
      <c r="A183" s="78"/>
      <c r="G183" s="89"/>
      <c r="H183" s="88"/>
      <c r="I183" s="89"/>
      <c r="J183" s="88"/>
    </row>
    <row r="184" spans="1:10" ht="13.5" customHeight="1">
      <c r="A184" s="78"/>
      <c r="G184" s="89"/>
      <c r="H184" s="88"/>
      <c r="I184" s="89"/>
      <c r="J184" s="88"/>
    </row>
    <row r="185" spans="1:2" s="9" customFormat="1" ht="13.5" customHeight="1">
      <c r="A185" s="74" t="s">
        <v>85</v>
      </c>
      <c r="B185" s="9" t="s">
        <v>57</v>
      </c>
    </row>
    <row r="186" ht="13.5" customHeight="1">
      <c r="A186" s="78"/>
    </row>
    <row r="187" spans="1:10" ht="13.5" customHeight="1">
      <c r="A187" s="78"/>
      <c r="B187" s="135" t="s">
        <v>319</v>
      </c>
      <c r="C187" s="135"/>
      <c r="D187" s="135"/>
      <c r="E187" s="135"/>
      <c r="F187" s="135"/>
      <c r="G187" s="135"/>
      <c r="H187" s="135"/>
      <c r="I187" s="135"/>
      <c r="J187" s="135"/>
    </row>
    <row r="188" spans="1:10" ht="13.5" customHeight="1">
      <c r="A188" s="78"/>
      <c r="B188" s="135"/>
      <c r="C188" s="135"/>
      <c r="D188" s="135"/>
      <c r="E188" s="135"/>
      <c r="F188" s="135"/>
      <c r="G188" s="135"/>
      <c r="H188" s="135"/>
      <c r="I188" s="135"/>
      <c r="J188" s="135"/>
    </row>
    <row r="189" spans="1:10" ht="13.5" customHeight="1">
      <c r="A189" s="78"/>
      <c r="B189" s="71"/>
      <c r="C189" s="71"/>
      <c r="D189" s="71"/>
      <c r="E189" s="71"/>
      <c r="F189" s="71"/>
      <c r="G189" s="71"/>
      <c r="H189" s="71"/>
      <c r="I189" s="71"/>
      <c r="J189" s="71"/>
    </row>
    <row r="190" spans="1:3" ht="13.5" customHeight="1">
      <c r="A190" s="78"/>
      <c r="B190" s="11"/>
      <c r="C190" s="11"/>
    </row>
    <row r="191" spans="1:2" s="9" customFormat="1" ht="13.5" customHeight="1">
      <c r="A191" s="74" t="s">
        <v>86</v>
      </c>
      <c r="B191" s="9" t="s">
        <v>65</v>
      </c>
    </row>
    <row r="192" ht="13.5" customHeight="1">
      <c r="A192" s="78"/>
    </row>
    <row r="193" spans="1:10" ht="13.5" customHeight="1">
      <c r="A193" s="78"/>
      <c r="B193" s="131" t="s">
        <v>277</v>
      </c>
      <c r="C193" s="131"/>
      <c r="D193" s="131"/>
      <c r="E193" s="131"/>
      <c r="F193" s="131"/>
      <c r="G193" s="131"/>
      <c r="H193" s="131"/>
      <c r="I193" s="131"/>
      <c r="J193" s="131"/>
    </row>
    <row r="194" spans="1:10" ht="13.5" customHeight="1">
      <c r="A194" s="78"/>
      <c r="B194" s="131"/>
      <c r="C194" s="131"/>
      <c r="D194" s="131"/>
      <c r="E194" s="131"/>
      <c r="F194" s="131"/>
      <c r="G194" s="131"/>
      <c r="H194" s="131"/>
      <c r="I194" s="131"/>
      <c r="J194" s="131"/>
    </row>
    <row r="195" spans="1:9" ht="13.5" customHeight="1">
      <c r="A195" s="78"/>
      <c r="I195" s="41" t="s">
        <v>264</v>
      </c>
    </row>
    <row r="196" spans="1:9" ht="13.5" customHeight="1">
      <c r="A196" s="78"/>
      <c r="I196" s="15" t="s">
        <v>38</v>
      </c>
    </row>
    <row r="197" spans="1:9" ht="13.5" customHeight="1">
      <c r="A197" s="78"/>
      <c r="B197" s="95" t="s">
        <v>103</v>
      </c>
      <c r="C197" s="14" t="s">
        <v>155</v>
      </c>
      <c r="I197" s="86">
        <v>11840</v>
      </c>
    </row>
    <row r="198" spans="1:9" ht="13.5" customHeight="1">
      <c r="A198" s="78"/>
      <c r="B198" s="24"/>
      <c r="C198" s="14" t="s">
        <v>154</v>
      </c>
      <c r="I198" s="86"/>
    </row>
    <row r="199" spans="1:9" ht="13.5" customHeight="1">
      <c r="A199" s="78"/>
      <c r="B199" s="95" t="s">
        <v>103</v>
      </c>
      <c r="C199" s="14" t="s">
        <v>155</v>
      </c>
      <c r="I199" s="86">
        <v>800</v>
      </c>
    </row>
    <row r="200" spans="1:9" ht="13.5" customHeight="1">
      <c r="A200" s="78"/>
      <c r="B200" s="24"/>
      <c r="C200" s="14" t="s">
        <v>202</v>
      </c>
      <c r="I200" s="86"/>
    </row>
    <row r="201" spans="1:9" ht="13.5" customHeight="1" thickBot="1">
      <c r="A201" s="78"/>
      <c r="B201" s="24"/>
      <c r="C201" s="24"/>
      <c r="I201" s="96">
        <f>SUM(I197:I200)</f>
        <v>12640</v>
      </c>
    </row>
    <row r="202" spans="1:8" ht="13.5" customHeight="1" thickTop="1">
      <c r="A202" s="78"/>
      <c r="B202" s="24"/>
      <c r="C202" s="24"/>
      <c r="H202" s="86"/>
    </row>
    <row r="203" ht="13.5" customHeight="1">
      <c r="A203" s="78"/>
    </row>
    <row r="204" spans="1:6" s="9" customFormat="1" ht="13.5" customHeight="1">
      <c r="A204" s="74" t="s">
        <v>144</v>
      </c>
      <c r="B204" s="9" t="s">
        <v>58</v>
      </c>
      <c r="F204" s="12"/>
    </row>
    <row r="205" spans="1:6" s="9" customFormat="1" ht="13.5" customHeight="1">
      <c r="A205" s="74"/>
      <c r="F205" s="12"/>
    </row>
    <row r="206" spans="1:10" ht="13.5" customHeight="1">
      <c r="A206" s="78"/>
      <c r="B206" s="143" t="s">
        <v>278</v>
      </c>
      <c r="C206" s="143"/>
      <c r="D206" s="143"/>
      <c r="E206" s="143"/>
      <c r="F206" s="143"/>
      <c r="G206" s="143"/>
      <c r="H206" s="143"/>
      <c r="I206" s="143"/>
      <c r="J206" s="143"/>
    </row>
    <row r="207" spans="1:10" ht="13.5" customHeight="1">
      <c r="A207" s="78"/>
      <c r="B207" s="97"/>
      <c r="C207" s="97"/>
      <c r="D207" s="97"/>
      <c r="E207" s="97"/>
      <c r="F207" s="97"/>
      <c r="G207" s="97"/>
      <c r="H207" s="97"/>
      <c r="I207" s="97"/>
      <c r="J207" s="97"/>
    </row>
    <row r="208" spans="1:10" ht="13.5" customHeight="1">
      <c r="A208" s="78"/>
      <c r="B208" s="97"/>
      <c r="C208" s="97"/>
      <c r="D208" s="97"/>
      <c r="E208" s="97"/>
      <c r="F208" s="97"/>
      <c r="G208" s="97"/>
      <c r="I208" s="41" t="s">
        <v>264</v>
      </c>
      <c r="J208" s="97"/>
    </row>
    <row r="209" spans="1:10" ht="13.5" customHeight="1">
      <c r="A209" s="78"/>
      <c r="I209" s="15" t="s">
        <v>38</v>
      </c>
      <c r="J209" s="97"/>
    </row>
    <row r="210" spans="1:10" ht="13.5" customHeight="1">
      <c r="A210" s="78"/>
      <c r="B210" s="127" t="s">
        <v>14</v>
      </c>
      <c r="C210" s="127"/>
      <c r="D210" s="127"/>
      <c r="E210" s="127"/>
      <c r="F210" s="127"/>
      <c r="G210" s="127"/>
      <c r="I210" s="75"/>
      <c r="J210" s="75"/>
    </row>
    <row r="211" spans="1:10" ht="13.5" customHeight="1" thickBot="1">
      <c r="A211" s="78"/>
      <c r="B211" s="95" t="s">
        <v>103</v>
      </c>
      <c r="C211" s="75" t="s">
        <v>13</v>
      </c>
      <c r="D211" s="75"/>
      <c r="E211" s="75"/>
      <c r="F211" s="75"/>
      <c r="G211" s="75"/>
      <c r="I211" s="124">
        <v>1118</v>
      </c>
      <c r="J211" s="97"/>
    </row>
    <row r="212" spans="1:10" ht="13.5" customHeight="1" thickTop="1">
      <c r="A212" s="78"/>
      <c r="B212" s="97"/>
      <c r="C212" s="97"/>
      <c r="D212" s="97"/>
      <c r="E212" s="97"/>
      <c r="F212" s="97"/>
      <c r="G212" s="97"/>
      <c r="H212" s="97"/>
      <c r="I212" s="97"/>
      <c r="J212" s="97"/>
    </row>
    <row r="213" ht="13.5" customHeight="1">
      <c r="A213" s="78"/>
    </row>
    <row r="214" spans="1:3" ht="13.5" customHeight="1">
      <c r="A214" s="74" t="s">
        <v>163</v>
      </c>
      <c r="B214" s="9" t="s">
        <v>145</v>
      </c>
      <c r="C214" s="9"/>
    </row>
    <row r="215" ht="13.5" customHeight="1">
      <c r="A215" s="78"/>
    </row>
    <row r="216" spans="1:10" ht="13.5" customHeight="1">
      <c r="A216" s="78"/>
      <c r="B216" s="131" t="s">
        <v>287</v>
      </c>
      <c r="C216" s="131"/>
      <c r="D216" s="131"/>
      <c r="E216" s="131"/>
      <c r="F216" s="131"/>
      <c r="G216" s="131"/>
      <c r="H216" s="131"/>
      <c r="I216" s="131"/>
      <c r="J216" s="131"/>
    </row>
    <row r="217" spans="1:10" ht="13.5" customHeight="1">
      <c r="A217" s="78"/>
      <c r="B217" s="131"/>
      <c r="C217" s="131"/>
      <c r="D217" s="131"/>
      <c r="E217" s="131"/>
      <c r="F217" s="131"/>
      <c r="G217" s="131"/>
      <c r="H217" s="131"/>
      <c r="I217" s="131"/>
      <c r="J217" s="131"/>
    </row>
    <row r="218" spans="1:10" ht="13.5" customHeight="1">
      <c r="A218" s="78"/>
      <c r="B218" s="131"/>
      <c r="C218" s="131"/>
      <c r="D218" s="131"/>
      <c r="E218" s="131"/>
      <c r="F218" s="131"/>
      <c r="G218" s="131"/>
      <c r="H218" s="131"/>
      <c r="I218" s="131"/>
      <c r="J218" s="131"/>
    </row>
    <row r="219" spans="1:10" ht="13.5" customHeight="1">
      <c r="A219" s="78"/>
      <c r="B219" s="61"/>
      <c r="C219" s="61"/>
      <c r="D219" s="61"/>
      <c r="E219" s="61"/>
      <c r="F219" s="61"/>
      <c r="G219" s="61"/>
      <c r="H219" s="98"/>
      <c r="I219" s="98"/>
      <c r="J219" s="61"/>
    </row>
    <row r="220" spans="1:10" ht="13.5" customHeight="1">
      <c r="A220" s="78"/>
      <c r="B220" s="61"/>
      <c r="C220" s="61"/>
      <c r="D220" s="61"/>
      <c r="E220" s="61"/>
      <c r="F220" s="61"/>
      <c r="G220" s="61"/>
      <c r="I220" s="41" t="s">
        <v>279</v>
      </c>
      <c r="J220" s="61"/>
    </row>
    <row r="221" spans="1:10" ht="13.5" customHeight="1">
      <c r="A221" s="78"/>
      <c r="B221" s="61"/>
      <c r="C221" s="61"/>
      <c r="D221" s="61"/>
      <c r="E221" s="61"/>
      <c r="F221" s="61"/>
      <c r="G221" s="61"/>
      <c r="I221" s="41" t="s">
        <v>189</v>
      </c>
      <c r="J221" s="61"/>
    </row>
    <row r="222" spans="1:9" ht="13.5" customHeight="1">
      <c r="A222" s="78"/>
      <c r="I222" s="41" t="str">
        <f>I195</f>
        <v>30.6.2007</v>
      </c>
    </row>
    <row r="223" spans="1:9" ht="13.5" customHeight="1">
      <c r="A223" s="78"/>
      <c r="I223" s="15" t="s">
        <v>38</v>
      </c>
    </row>
    <row r="224" spans="1:9" ht="13.5" customHeight="1">
      <c r="A224" s="78"/>
      <c r="B224" s="14" t="s">
        <v>237</v>
      </c>
      <c r="I224" s="15"/>
    </row>
    <row r="225" spans="1:9" ht="13.5" customHeight="1">
      <c r="A225" s="78"/>
      <c r="B225" s="14" t="s">
        <v>238</v>
      </c>
      <c r="I225" s="15"/>
    </row>
    <row r="226" spans="1:9" ht="13.5" customHeight="1">
      <c r="A226" s="78"/>
      <c r="B226" s="14" t="s">
        <v>246</v>
      </c>
      <c r="I226" s="15"/>
    </row>
    <row r="227" spans="1:9" ht="13.5" customHeight="1">
      <c r="A227" s="78"/>
      <c r="C227" s="14" t="s">
        <v>239</v>
      </c>
      <c r="I227" s="15"/>
    </row>
    <row r="228" spans="1:9" ht="13.5" customHeight="1">
      <c r="A228" s="78"/>
      <c r="D228" s="14" t="s">
        <v>240</v>
      </c>
      <c r="G228" s="99"/>
      <c r="I228" s="14">
        <v>2695</v>
      </c>
    </row>
    <row r="229" spans="1:9" ht="13.5" customHeight="1">
      <c r="A229" s="78"/>
      <c r="D229" s="14" t="s">
        <v>241</v>
      </c>
      <c r="G229" s="99"/>
      <c r="I229" s="14">
        <v>114</v>
      </c>
    </row>
    <row r="230" spans="1:7" ht="13.5" customHeight="1">
      <c r="A230" s="78"/>
      <c r="G230" s="99"/>
    </row>
    <row r="231" spans="1:7" ht="13.5" customHeight="1">
      <c r="A231" s="78"/>
      <c r="C231" s="14" t="s">
        <v>242</v>
      </c>
      <c r="G231" s="99"/>
    </row>
    <row r="232" spans="1:9" ht="13.5" customHeight="1">
      <c r="A232" s="78"/>
      <c r="D232" s="14" t="s">
        <v>240</v>
      </c>
      <c r="G232" s="99"/>
      <c r="I232" s="14">
        <v>134</v>
      </c>
    </row>
    <row r="233" spans="1:9" ht="13.5" customHeight="1">
      <c r="A233" s="78"/>
      <c r="G233" s="99"/>
      <c r="I233" s="125"/>
    </row>
    <row r="234" spans="1:9" ht="13.5" customHeight="1">
      <c r="A234" s="78"/>
      <c r="I234" s="15"/>
    </row>
    <row r="235" spans="1:9" ht="13.5" customHeight="1">
      <c r="A235" s="78"/>
      <c r="B235" s="14" t="s">
        <v>243</v>
      </c>
      <c r="I235" s="15"/>
    </row>
    <row r="236" spans="1:9" ht="13.5" customHeight="1">
      <c r="A236" s="78"/>
      <c r="B236" s="14" t="s">
        <v>247</v>
      </c>
      <c r="I236" s="15"/>
    </row>
    <row r="237" spans="1:9" ht="13.5" customHeight="1">
      <c r="A237" s="78"/>
      <c r="C237" s="14" t="s">
        <v>244</v>
      </c>
      <c r="I237" s="15"/>
    </row>
    <row r="238" spans="1:10" ht="13.5" customHeight="1">
      <c r="A238" s="78"/>
      <c r="D238" s="14" t="s">
        <v>240</v>
      </c>
      <c r="I238" s="15">
        <v>955</v>
      </c>
      <c r="J238" s="100"/>
    </row>
    <row r="239" spans="1:10" ht="13.5" customHeight="1">
      <c r="A239" s="78"/>
      <c r="D239" s="14" t="s">
        <v>241</v>
      </c>
      <c r="I239" s="15">
        <v>94</v>
      </c>
      <c r="J239" s="100"/>
    </row>
    <row r="240" spans="1:10" ht="13.5" customHeight="1" thickBot="1">
      <c r="A240" s="78"/>
      <c r="D240" s="14" t="s">
        <v>245</v>
      </c>
      <c r="I240" s="124">
        <v>66</v>
      </c>
      <c r="J240" s="100"/>
    </row>
    <row r="241" ht="13.5" customHeight="1" thickTop="1">
      <c r="A241" s="78"/>
    </row>
    <row r="242" ht="13.5" customHeight="1">
      <c r="A242" s="78"/>
    </row>
    <row r="243" ht="13.5" customHeight="1">
      <c r="A243" s="72" t="s">
        <v>271</v>
      </c>
    </row>
    <row r="244" ht="13.5" customHeight="1">
      <c r="A244" s="78"/>
    </row>
    <row r="245" spans="1:3" ht="13.5" customHeight="1">
      <c r="A245" s="74" t="s">
        <v>131</v>
      </c>
      <c r="B245" s="9"/>
      <c r="C245" s="9"/>
    </row>
    <row r="246" ht="13.5" customHeight="1">
      <c r="A246" s="78"/>
    </row>
    <row r="247" spans="1:3" ht="13.5" customHeight="1">
      <c r="A247" s="74" t="s">
        <v>87</v>
      </c>
      <c r="B247" s="10" t="s">
        <v>132</v>
      </c>
      <c r="C247" s="10"/>
    </row>
    <row r="248" ht="13.5" customHeight="1">
      <c r="A248" s="78"/>
    </row>
    <row r="249" spans="1:10" ht="13.5" customHeight="1">
      <c r="A249" s="78"/>
      <c r="B249" s="131" t="s">
        <v>2</v>
      </c>
      <c r="C249" s="131"/>
      <c r="D249" s="131"/>
      <c r="E249" s="131"/>
      <c r="F249" s="131"/>
      <c r="G249" s="131"/>
      <c r="H249" s="131"/>
      <c r="I249" s="131"/>
      <c r="J249" s="131"/>
    </row>
    <row r="250" spans="1:10" ht="13.5" customHeight="1">
      <c r="A250" s="78"/>
      <c r="B250" s="131"/>
      <c r="C250" s="131"/>
      <c r="D250" s="131"/>
      <c r="E250" s="131"/>
      <c r="F250" s="131"/>
      <c r="G250" s="131"/>
      <c r="H250" s="131"/>
      <c r="I250" s="131"/>
      <c r="J250" s="131"/>
    </row>
    <row r="251" spans="1:4" ht="13.5" customHeight="1">
      <c r="A251" s="78"/>
      <c r="D251" s="120"/>
    </row>
    <row r="252" spans="1:10" ht="13.5" customHeight="1">
      <c r="A252" s="78"/>
      <c r="B252" s="131" t="s">
        <v>311</v>
      </c>
      <c r="C252" s="131"/>
      <c r="D252" s="131"/>
      <c r="E252" s="131"/>
      <c r="F252" s="131"/>
      <c r="G252" s="131"/>
      <c r="H252" s="131"/>
      <c r="I252" s="131"/>
      <c r="J252" s="131"/>
    </row>
    <row r="253" spans="1:10" ht="13.5" customHeight="1">
      <c r="A253" s="78"/>
      <c r="B253" s="131"/>
      <c r="C253" s="131"/>
      <c r="D253" s="131"/>
      <c r="E253" s="131"/>
      <c r="F253" s="131"/>
      <c r="G253" s="131"/>
      <c r="H253" s="131"/>
      <c r="I253" s="131"/>
      <c r="J253" s="131"/>
    </row>
    <row r="254" spans="1:10" ht="13.5" customHeight="1">
      <c r="A254" s="78"/>
      <c r="B254" s="131"/>
      <c r="C254" s="131"/>
      <c r="D254" s="131"/>
      <c r="E254" s="131"/>
      <c r="F254" s="131"/>
      <c r="G254" s="131"/>
      <c r="H254" s="131"/>
      <c r="I254" s="131"/>
      <c r="J254" s="131"/>
    </row>
    <row r="255" spans="1:10" ht="13.5" customHeight="1">
      <c r="A255" s="78"/>
      <c r="B255" s="131"/>
      <c r="C255" s="131"/>
      <c r="D255" s="131"/>
      <c r="E255" s="131"/>
      <c r="F255" s="131"/>
      <c r="G255" s="131"/>
      <c r="H255" s="131"/>
      <c r="I255" s="131"/>
      <c r="J255" s="131"/>
    </row>
    <row r="256" spans="1:10" ht="13.5" customHeight="1">
      <c r="A256" s="78"/>
      <c r="B256" s="131"/>
      <c r="C256" s="131"/>
      <c r="D256" s="131"/>
      <c r="E256" s="131"/>
      <c r="F256" s="131"/>
      <c r="G256" s="131"/>
      <c r="H256" s="131"/>
      <c r="I256" s="131"/>
      <c r="J256" s="131"/>
    </row>
    <row r="257" ht="13.5" customHeight="1">
      <c r="A257" s="78"/>
    </row>
    <row r="258" spans="1:10" ht="13.5" customHeight="1">
      <c r="A258" s="78"/>
      <c r="B258" s="138" t="s">
        <v>3</v>
      </c>
      <c r="C258" s="138"/>
      <c r="D258" s="138"/>
      <c r="E258" s="138"/>
      <c r="F258" s="138"/>
      <c r="G258" s="138"/>
      <c r="H258" s="138"/>
      <c r="I258" s="138"/>
      <c r="J258" s="138"/>
    </row>
    <row r="259" spans="1:10" ht="13.5" customHeight="1">
      <c r="A259" s="78"/>
      <c r="B259" s="138"/>
      <c r="C259" s="138"/>
      <c r="D259" s="138"/>
      <c r="E259" s="138"/>
      <c r="F259" s="138"/>
      <c r="G259" s="138"/>
      <c r="H259" s="138"/>
      <c r="I259" s="138"/>
      <c r="J259" s="138"/>
    </row>
    <row r="260" spans="1:10" ht="13.5" customHeight="1">
      <c r="A260" s="78"/>
      <c r="B260" s="138"/>
      <c r="C260" s="138"/>
      <c r="D260" s="138"/>
      <c r="E260" s="138"/>
      <c r="F260" s="138"/>
      <c r="G260" s="138"/>
      <c r="H260" s="138"/>
      <c r="I260" s="138"/>
      <c r="J260" s="138"/>
    </row>
    <row r="261" spans="1:10" ht="13.5" customHeight="1">
      <c r="A261" s="78"/>
      <c r="B261" s="138"/>
      <c r="C261" s="138"/>
      <c r="D261" s="138"/>
      <c r="E261" s="138"/>
      <c r="F261" s="138"/>
      <c r="G261" s="138"/>
      <c r="H261" s="138"/>
      <c r="I261" s="138"/>
      <c r="J261" s="138"/>
    </row>
    <row r="262" spans="1:10" ht="13.5" customHeight="1">
      <c r="A262" s="78"/>
      <c r="B262" s="138"/>
      <c r="C262" s="138"/>
      <c r="D262" s="138"/>
      <c r="E262" s="138"/>
      <c r="F262" s="138"/>
      <c r="G262" s="138"/>
      <c r="H262" s="138"/>
      <c r="I262" s="138"/>
      <c r="J262" s="138"/>
    </row>
    <row r="263" spans="1:10" ht="13.5" customHeight="1">
      <c r="A263" s="78"/>
      <c r="B263" s="79"/>
      <c r="C263" s="79"/>
      <c r="D263" s="79"/>
      <c r="E263" s="79"/>
      <c r="F263" s="79"/>
      <c r="G263" s="79"/>
      <c r="H263" s="79"/>
      <c r="I263" s="79"/>
      <c r="J263" s="79"/>
    </row>
    <row r="264" spans="1:10" ht="13.5" customHeight="1">
      <c r="A264" s="78"/>
      <c r="B264" s="101"/>
      <c r="C264" s="101"/>
      <c r="D264" s="101"/>
      <c r="E264" s="101"/>
      <c r="F264" s="101"/>
      <c r="G264" s="101"/>
      <c r="H264" s="101"/>
      <c r="I264" s="101"/>
      <c r="J264" s="101"/>
    </row>
    <row r="265" spans="1:3" ht="13.5" customHeight="1">
      <c r="A265" s="74" t="s">
        <v>88</v>
      </c>
      <c r="B265" s="10" t="s">
        <v>187</v>
      </c>
      <c r="C265" s="10"/>
    </row>
    <row r="266" spans="1:3" ht="13.5" customHeight="1">
      <c r="A266" s="74"/>
      <c r="B266" s="10"/>
      <c r="C266" s="10"/>
    </row>
    <row r="267" spans="1:9" ht="13.5" customHeight="1">
      <c r="A267" s="74"/>
      <c r="B267" s="10"/>
      <c r="C267" s="10"/>
      <c r="H267" s="41" t="s">
        <v>197</v>
      </c>
      <c r="I267" s="41" t="s">
        <v>197</v>
      </c>
    </row>
    <row r="268" spans="1:9" ht="13.5" customHeight="1">
      <c r="A268" s="74"/>
      <c r="B268" s="10"/>
      <c r="C268" s="10"/>
      <c r="H268" s="41" t="s">
        <v>189</v>
      </c>
      <c r="I268" s="41" t="s">
        <v>189</v>
      </c>
    </row>
    <row r="269" spans="1:9" ht="13.5" customHeight="1">
      <c r="A269" s="74"/>
      <c r="B269" s="10"/>
      <c r="C269" s="10"/>
      <c r="H269" s="41" t="s">
        <v>264</v>
      </c>
      <c r="I269" s="41" t="s">
        <v>209</v>
      </c>
    </row>
    <row r="270" spans="1:9" ht="13.5" customHeight="1">
      <c r="A270" s="74"/>
      <c r="B270" s="10"/>
      <c r="C270" s="10"/>
      <c r="H270" s="15" t="s">
        <v>38</v>
      </c>
      <c r="I270" s="15" t="s">
        <v>38</v>
      </c>
    </row>
    <row r="271" spans="1:9" ht="13.5" customHeight="1">
      <c r="A271" s="74"/>
      <c r="B271" s="10"/>
      <c r="C271" s="10"/>
      <c r="H271" s="15"/>
      <c r="I271" s="15"/>
    </row>
    <row r="272" spans="1:9" ht="13.5" customHeight="1">
      <c r="A272" s="74"/>
      <c r="B272" s="14" t="s">
        <v>37</v>
      </c>
      <c r="C272" s="10"/>
      <c r="H272" s="102">
        <f>'Income Statement'!D14</f>
        <v>9583</v>
      </c>
      <c r="I272" s="102">
        <v>9277</v>
      </c>
    </row>
    <row r="273" spans="1:9" ht="13.5" customHeight="1">
      <c r="A273" s="74"/>
      <c r="B273" s="14" t="s">
        <v>186</v>
      </c>
      <c r="C273" s="10"/>
      <c r="H273" s="102">
        <f>'Income Statement'!D28</f>
        <v>1933</v>
      </c>
      <c r="I273" s="102">
        <v>524</v>
      </c>
    </row>
    <row r="274" spans="1:9" ht="13.5" customHeight="1">
      <c r="A274" s="78"/>
      <c r="B274" s="14" t="s">
        <v>193</v>
      </c>
      <c r="C274" s="11"/>
      <c r="H274" s="103">
        <f>'Income Statement'!D33</f>
        <v>1477</v>
      </c>
      <c r="I274" s="103">
        <v>317</v>
      </c>
    </row>
    <row r="275" spans="1:3" ht="13.5" customHeight="1">
      <c r="A275" s="78"/>
      <c r="B275" s="11"/>
      <c r="C275" s="11"/>
    </row>
    <row r="276" spans="1:3" ht="13.5" customHeight="1">
      <c r="A276" s="78"/>
      <c r="B276" s="11"/>
      <c r="C276" s="11"/>
    </row>
    <row r="277" spans="1:10" ht="13.5" customHeight="1">
      <c r="A277" s="78"/>
      <c r="B277" s="138" t="s">
        <v>5</v>
      </c>
      <c r="C277" s="138"/>
      <c r="D277" s="138"/>
      <c r="E277" s="138"/>
      <c r="F277" s="138"/>
      <c r="G277" s="138"/>
      <c r="H277" s="138"/>
      <c r="I277" s="138"/>
      <c r="J277" s="138"/>
    </row>
    <row r="278" spans="1:10" ht="13.5" customHeight="1">
      <c r="A278" s="78"/>
      <c r="B278" s="138"/>
      <c r="C278" s="138"/>
      <c r="D278" s="138"/>
      <c r="E278" s="138"/>
      <c r="F278" s="138"/>
      <c r="G278" s="138"/>
      <c r="H278" s="138"/>
      <c r="I278" s="138"/>
      <c r="J278" s="138"/>
    </row>
    <row r="279" spans="1:10" ht="13.5" customHeight="1">
      <c r="A279" s="78"/>
      <c r="B279" s="138"/>
      <c r="C279" s="138"/>
      <c r="D279" s="138"/>
      <c r="E279" s="138"/>
      <c r="F279" s="138"/>
      <c r="G279" s="138"/>
      <c r="H279" s="138"/>
      <c r="I279" s="138"/>
      <c r="J279" s="138"/>
    </row>
    <row r="280" spans="1:10" ht="13.5" customHeight="1">
      <c r="A280" s="78"/>
      <c r="B280" s="138"/>
      <c r="C280" s="138"/>
      <c r="D280" s="138"/>
      <c r="E280" s="138"/>
      <c r="F280" s="138"/>
      <c r="G280" s="138"/>
      <c r="H280" s="138"/>
      <c r="I280" s="138"/>
      <c r="J280" s="138"/>
    </row>
    <row r="281" spans="1:10" ht="13.5" customHeight="1">
      <c r="A281" s="78"/>
      <c r="B281" s="138"/>
      <c r="C281" s="138"/>
      <c r="D281" s="138"/>
      <c r="E281" s="138"/>
      <c r="F281" s="138"/>
      <c r="G281" s="138"/>
      <c r="H281" s="138"/>
      <c r="I281" s="138"/>
      <c r="J281" s="138"/>
    </row>
    <row r="282" spans="1:10" ht="13.5" customHeight="1">
      <c r="A282" s="78"/>
      <c r="B282" s="138"/>
      <c r="C282" s="138"/>
      <c r="D282" s="138"/>
      <c r="E282" s="138"/>
      <c r="F282" s="138"/>
      <c r="G282" s="138"/>
      <c r="H282" s="138"/>
      <c r="I282" s="138"/>
      <c r="J282" s="138"/>
    </row>
    <row r="283" spans="1:10" ht="13.5" customHeight="1">
      <c r="A283" s="78"/>
      <c r="B283" s="138"/>
      <c r="C283" s="138"/>
      <c r="D283" s="138"/>
      <c r="E283" s="138"/>
      <c r="F283" s="138"/>
      <c r="G283" s="138"/>
      <c r="H283" s="138"/>
      <c r="I283" s="138"/>
      <c r="J283" s="138"/>
    </row>
    <row r="284" spans="1:10" ht="13.5" customHeight="1">
      <c r="A284" s="78"/>
      <c r="B284" s="79"/>
      <c r="C284" s="79"/>
      <c r="D284" s="79"/>
      <c r="E284" s="79"/>
      <c r="F284" s="79"/>
      <c r="G284" s="79"/>
      <c r="H284" s="79"/>
      <c r="I284" s="79"/>
      <c r="J284" s="79"/>
    </row>
    <row r="285" spans="1:10" ht="13.5" customHeight="1">
      <c r="A285" s="78"/>
      <c r="B285" s="138" t="s">
        <v>4</v>
      </c>
      <c r="C285" s="138"/>
      <c r="D285" s="138"/>
      <c r="E285" s="138"/>
      <c r="F285" s="138"/>
      <c r="G285" s="138"/>
      <c r="H285" s="138"/>
      <c r="I285" s="138"/>
      <c r="J285" s="138"/>
    </row>
    <row r="286" spans="1:10" ht="13.5" customHeight="1">
      <c r="A286" s="78"/>
      <c r="B286" s="138"/>
      <c r="C286" s="138"/>
      <c r="D286" s="138"/>
      <c r="E286" s="138"/>
      <c r="F286" s="138"/>
      <c r="G286" s="138"/>
      <c r="H286" s="138"/>
      <c r="I286" s="138"/>
      <c r="J286" s="138"/>
    </row>
    <row r="287" spans="1:10" ht="13.5" customHeight="1">
      <c r="A287" s="78"/>
      <c r="B287" s="138"/>
      <c r="C287" s="138"/>
      <c r="D287" s="138"/>
      <c r="E287" s="138"/>
      <c r="F287" s="138"/>
      <c r="G287" s="138"/>
      <c r="H287" s="138"/>
      <c r="I287" s="138"/>
      <c r="J287" s="138"/>
    </row>
    <row r="288" spans="1:10" ht="13.5" customHeight="1">
      <c r="A288" s="78"/>
      <c r="B288" s="101"/>
      <c r="C288" s="101"/>
      <c r="D288" s="101"/>
      <c r="E288" s="101"/>
      <c r="F288" s="101"/>
      <c r="G288" s="101"/>
      <c r="H288" s="101"/>
      <c r="I288" s="101"/>
      <c r="J288" s="101"/>
    </row>
    <row r="289" ht="13.5" customHeight="1">
      <c r="A289" s="78"/>
    </row>
    <row r="290" spans="1:2" s="9" customFormat="1" ht="13.5" customHeight="1">
      <c r="A290" s="74" t="s">
        <v>89</v>
      </c>
      <c r="B290" s="9" t="s">
        <v>59</v>
      </c>
    </row>
    <row r="291" s="9" customFormat="1" ht="13.5" customHeight="1">
      <c r="A291" s="74"/>
    </row>
    <row r="292" spans="1:3" s="9" customFormat="1" ht="13.5" customHeight="1">
      <c r="A292" s="74"/>
      <c r="B292" s="14" t="s">
        <v>160</v>
      </c>
      <c r="C292" s="14"/>
    </row>
    <row r="293" spans="1:3" s="9" customFormat="1" ht="13.5" customHeight="1">
      <c r="A293" s="74"/>
      <c r="B293" s="14"/>
      <c r="C293" s="14"/>
    </row>
    <row r="294" spans="1:3" ht="13.5" customHeight="1">
      <c r="A294" s="78"/>
      <c r="B294" s="9" t="s">
        <v>71</v>
      </c>
      <c r="C294" s="9" t="s">
        <v>252</v>
      </c>
    </row>
    <row r="295" spans="1:10" ht="13.5" customHeight="1">
      <c r="A295" s="78"/>
      <c r="B295" s="61"/>
      <c r="C295" s="135" t="s">
        <v>280</v>
      </c>
      <c r="D295" s="135"/>
      <c r="E295" s="135"/>
      <c r="F295" s="135"/>
      <c r="G295" s="135"/>
      <c r="H295" s="135"/>
      <c r="I295" s="135"/>
      <c r="J295" s="135"/>
    </row>
    <row r="296" spans="1:10" ht="13.5" customHeight="1">
      <c r="A296" s="78"/>
      <c r="B296" s="61"/>
      <c r="C296" s="135"/>
      <c r="D296" s="135"/>
      <c r="E296" s="135"/>
      <c r="F296" s="135"/>
      <c r="G296" s="135"/>
      <c r="H296" s="135"/>
      <c r="I296" s="135"/>
      <c r="J296" s="135"/>
    </row>
    <row r="297" spans="1:10" ht="13.5" customHeight="1">
      <c r="A297" s="78"/>
      <c r="B297" s="61"/>
      <c r="C297" s="135"/>
      <c r="D297" s="135"/>
      <c r="E297" s="135"/>
      <c r="F297" s="135"/>
      <c r="G297" s="135"/>
      <c r="H297" s="135"/>
      <c r="I297" s="135"/>
      <c r="J297" s="135"/>
    </row>
    <row r="298" spans="1:10" ht="13.5" customHeight="1">
      <c r="A298" s="78"/>
      <c r="B298" s="61"/>
      <c r="C298" s="135"/>
      <c r="D298" s="135"/>
      <c r="E298" s="135"/>
      <c r="F298" s="135"/>
      <c r="G298" s="135"/>
      <c r="H298" s="135"/>
      <c r="I298" s="135"/>
      <c r="J298" s="135"/>
    </row>
    <row r="299" spans="1:10" ht="13.5" customHeight="1">
      <c r="A299" s="78"/>
      <c r="B299" s="61"/>
      <c r="C299" s="135"/>
      <c r="D299" s="135"/>
      <c r="E299" s="135"/>
      <c r="F299" s="135"/>
      <c r="G299" s="135"/>
      <c r="H299" s="135"/>
      <c r="I299" s="135"/>
      <c r="J299" s="135"/>
    </row>
    <row r="300" spans="1:10" ht="13.5" customHeight="1">
      <c r="A300" s="78"/>
      <c r="B300" s="71"/>
      <c r="C300" s="71"/>
      <c r="D300" s="71"/>
      <c r="E300" s="71"/>
      <c r="F300" s="71"/>
      <c r="G300" s="71"/>
      <c r="H300" s="71"/>
      <c r="I300" s="71"/>
      <c r="J300" s="71"/>
    </row>
    <row r="301" spans="1:10" ht="13.5" customHeight="1">
      <c r="A301" s="74" t="s">
        <v>89</v>
      </c>
      <c r="B301" s="9" t="s">
        <v>310</v>
      </c>
      <c r="C301" s="71"/>
      <c r="D301" s="71"/>
      <c r="E301" s="71"/>
      <c r="F301" s="71"/>
      <c r="G301" s="71"/>
      <c r="H301" s="71"/>
      <c r="I301" s="71"/>
      <c r="J301" s="71"/>
    </row>
    <row r="302" spans="1:10" ht="13.5" customHeight="1">
      <c r="A302" s="78"/>
      <c r="B302" s="71"/>
      <c r="C302" s="71"/>
      <c r="D302" s="71"/>
      <c r="E302" s="71"/>
      <c r="F302" s="71"/>
      <c r="G302" s="71"/>
      <c r="H302" s="71"/>
      <c r="I302" s="71"/>
      <c r="J302" s="71"/>
    </row>
    <row r="303" spans="1:10" ht="13.5" customHeight="1">
      <c r="A303" s="78"/>
      <c r="B303" s="104" t="s">
        <v>72</v>
      </c>
      <c r="C303" s="140" t="s">
        <v>253</v>
      </c>
      <c r="D303" s="140"/>
      <c r="E303" s="140"/>
      <c r="F303" s="140"/>
      <c r="G303" s="140"/>
      <c r="H303" s="140"/>
      <c r="I303" s="140"/>
      <c r="J303" s="140"/>
    </row>
    <row r="304" spans="1:10" ht="13.5" customHeight="1">
      <c r="A304" s="78"/>
      <c r="B304" s="104"/>
      <c r="C304" s="140"/>
      <c r="D304" s="140"/>
      <c r="E304" s="140"/>
      <c r="F304" s="140"/>
      <c r="G304" s="140"/>
      <c r="H304" s="140"/>
      <c r="I304" s="140"/>
      <c r="J304" s="140"/>
    </row>
    <row r="305" spans="1:10" ht="13.5" customHeight="1">
      <c r="A305" s="78"/>
      <c r="B305" s="61"/>
      <c r="C305" s="135" t="s">
        <v>254</v>
      </c>
      <c r="D305" s="135"/>
      <c r="E305" s="135"/>
      <c r="F305" s="135"/>
      <c r="G305" s="135"/>
      <c r="H305" s="135"/>
      <c r="I305" s="135"/>
      <c r="J305" s="135"/>
    </row>
    <row r="306" spans="1:10" ht="13.5" customHeight="1">
      <c r="A306" s="78"/>
      <c r="B306" s="61"/>
      <c r="C306" s="135"/>
      <c r="D306" s="135"/>
      <c r="E306" s="135"/>
      <c r="F306" s="135"/>
      <c r="G306" s="135"/>
      <c r="H306" s="135"/>
      <c r="I306" s="135"/>
      <c r="J306" s="135"/>
    </row>
    <row r="307" spans="1:10" ht="13.5" customHeight="1">
      <c r="A307" s="78"/>
      <c r="B307" s="61"/>
      <c r="C307" s="135"/>
      <c r="D307" s="135"/>
      <c r="E307" s="135"/>
      <c r="F307" s="135"/>
      <c r="G307" s="135"/>
      <c r="H307" s="135"/>
      <c r="I307" s="135"/>
      <c r="J307" s="135"/>
    </row>
    <row r="308" spans="1:10" ht="14.25" customHeight="1">
      <c r="A308" s="78"/>
      <c r="B308" s="61"/>
      <c r="C308" s="135"/>
      <c r="D308" s="135"/>
      <c r="E308" s="135"/>
      <c r="F308" s="135"/>
      <c r="G308" s="135"/>
      <c r="H308" s="135"/>
      <c r="I308" s="135"/>
      <c r="J308" s="135"/>
    </row>
    <row r="309" spans="1:10" ht="13.5" customHeight="1">
      <c r="A309" s="78"/>
      <c r="B309" s="61"/>
      <c r="C309" s="71"/>
      <c r="D309" s="71"/>
      <c r="E309" s="71"/>
      <c r="F309" s="71"/>
      <c r="G309" s="71"/>
      <c r="H309" s="71"/>
      <c r="I309" s="71"/>
      <c r="J309" s="71"/>
    </row>
    <row r="310" spans="1:10" ht="13.5" customHeight="1">
      <c r="A310" s="78"/>
      <c r="B310" s="61"/>
      <c r="C310" s="71"/>
      <c r="D310" s="71"/>
      <c r="E310" s="71"/>
      <c r="F310" s="71"/>
      <c r="G310" s="71"/>
      <c r="H310" s="71"/>
      <c r="I310" s="71"/>
      <c r="J310" s="71"/>
    </row>
    <row r="311" spans="1:10" ht="13.5" customHeight="1">
      <c r="A311" s="78"/>
      <c r="B311" s="105" t="s">
        <v>21</v>
      </c>
      <c r="C311" s="139" t="s">
        <v>255</v>
      </c>
      <c r="D311" s="139"/>
      <c r="E311" s="139"/>
      <c r="F311" s="139"/>
      <c r="G311" s="139"/>
      <c r="H311" s="139"/>
      <c r="I311" s="139"/>
      <c r="J311" s="139"/>
    </row>
    <row r="312" spans="1:10" ht="13.5" customHeight="1">
      <c r="A312" s="78"/>
      <c r="B312" s="61"/>
      <c r="C312" s="135" t="s">
        <v>6</v>
      </c>
      <c r="D312" s="135"/>
      <c r="E312" s="135"/>
      <c r="F312" s="135"/>
      <c r="G312" s="135"/>
      <c r="H312" s="135"/>
      <c r="I312" s="135"/>
      <c r="J312" s="135"/>
    </row>
    <row r="313" spans="1:10" ht="13.5" customHeight="1">
      <c r="A313" s="78"/>
      <c r="B313" s="61"/>
      <c r="C313" s="135"/>
      <c r="D313" s="135"/>
      <c r="E313" s="135"/>
      <c r="F313" s="135"/>
      <c r="G313" s="135"/>
      <c r="H313" s="135"/>
      <c r="I313" s="135"/>
      <c r="J313" s="135"/>
    </row>
    <row r="314" spans="1:10" ht="13.5" customHeight="1">
      <c r="A314" s="78"/>
      <c r="B314" s="61"/>
      <c r="C314" s="135"/>
      <c r="D314" s="135"/>
      <c r="E314" s="135"/>
      <c r="F314" s="135"/>
      <c r="G314" s="135"/>
      <c r="H314" s="135"/>
      <c r="I314" s="135"/>
      <c r="J314" s="135"/>
    </row>
    <row r="315" spans="1:10" ht="13.5" customHeight="1">
      <c r="A315" s="78"/>
      <c r="B315" s="61"/>
      <c r="C315" s="135"/>
      <c r="D315" s="135"/>
      <c r="E315" s="135"/>
      <c r="F315" s="135"/>
      <c r="G315" s="135"/>
      <c r="H315" s="135"/>
      <c r="I315" s="135"/>
      <c r="J315" s="135"/>
    </row>
    <row r="316" spans="1:10" ht="13.5" customHeight="1">
      <c r="A316" s="78"/>
      <c r="B316" s="61"/>
      <c r="C316" s="135"/>
      <c r="D316" s="135"/>
      <c r="E316" s="135"/>
      <c r="F316" s="135"/>
      <c r="G316" s="135"/>
      <c r="H316" s="135"/>
      <c r="I316" s="135"/>
      <c r="J316" s="135"/>
    </row>
    <row r="317" spans="1:10" ht="13.5" customHeight="1">
      <c r="A317" s="78"/>
      <c r="B317" s="61"/>
      <c r="C317" s="135"/>
      <c r="D317" s="135"/>
      <c r="E317" s="135"/>
      <c r="F317" s="135"/>
      <c r="G317" s="135"/>
      <c r="H317" s="135"/>
      <c r="I317" s="135"/>
      <c r="J317" s="135"/>
    </row>
    <row r="318" spans="1:10" ht="13.5" customHeight="1">
      <c r="A318" s="78"/>
      <c r="B318" s="61"/>
      <c r="C318" s="135"/>
      <c r="D318" s="135"/>
      <c r="E318" s="135"/>
      <c r="F318" s="135"/>
      <c r="G318" s="135"/>
      <c r="H318" s="135"/>
      <c r="I318" s="135"/>
      <c r="J318" s="135"/>
    </row>
    <row r="319" spans="1:10" ht="13.5" customHeight="1">
      <c r="A319" s="78"/>
      <c r="B319" s="61"/>
      <c r="C319" s="71"/>
      <c r="D319" s="71"/>
      <c r="E319" s="71"/>
      <c r="F319" s="71"/>
      <c r="G319" s="71"/>
      <c r="H319" s="71"/>
      <c r="I319" s="71"/>
      <c r="J319" s="71"/>
    </row>
    <row r="320" spans="1:10" ht="13.5" customHeight="1">
      <c r="A320" s="78"/>
      <c r="B320" s="61"/>
      <c r="C320" s="71"/>
      <c r="D320" s="71"/>
      <c r="E320" s="71"/>
      <c r="F320" s="71"/>
      <c r="G320" s="71"/>
      <c r="H320" s="71"/>
      <c r="I320" s="71"/>
      <c r="J320" s="71"/>
    </row>
    <row r="321" spans="1:10" ht="13.5" customHeight="1">
      <c r="A321" s="78"/>
      <c r="B321" s="105" t="s">
        <v>256</v>
      </c>
      <c r="C321" s="139" t="s">
        <v>257</v>
      </c>
      <c r="D321" s="139"/>
      <c r="E321" s="139"/>
      <c r="F321" s="139"/>
      <c r="G321" s="139"/>
      <c r="H321" s="139"/>
      <c r="I321" s="139"/>
      <c r="J321" s="139"/>
    </row>
    <row r="322" spans="1:10" ht="13.5" customHeight="1">
      <c r="A322" s="78"/>
      <c r="B322" s="61"/>
      <c r="C322" s="135" t="s">
        <v>309</v>
      </c>
      <c r="D322" s="135"/>
      <c r="E322" s="135"/>
      <c r="F322" s="135"/>
      <c r="G322" s="135"/>
      <c r="H322" s="135"/>
      <c r="I322" s="135"/>
      <c r="J322" s="135"/>
    </row>
    <row r="323" spans="1:10" ht="13.5" customHeight="1">
      <c r="A323" s="78"/>
      <c r="B323" s="61"/>
      <c r="C323" s="135"/>
      <c r="D323" s="135"/>
      <c r="E323" s="135"/>
      <c r="F323" s="135"/>
      <c r="G323" s="135"/>
      <c r="H323" s="135"/>
      <c r="I323" s="135"/>
      <c r="J323" s="135"/>
    </row>
    <row r="324" spans="1:10" ht="13.5" customHeight="1">
      <c r="A324" s="78"/>
      <c r="B324" s="61"/>
      <c r="C324" s="135"/>
      <c r="D324" s="135"/>
      <c r="E324" s="135"/>
      <c r="F324" s="135"/>
      <c r="G324" s="135"/>
      <c r="H324" s="135"/>
      <c r="I324" s="135"/>
      <c r="J324" s="135"/>
    </row>
    <row r="325" spans="1:10" ht="13.5" customHeight="1">
      <c r="A325" s="78"/>
      <c r="B325" s="61"/>
      <c r="C325" s="135"/>
      <c r="D325" s="135"/>
      <c r="E325" s="135"/>
      <c r="F325" s="135"/>
      <c r="G325" s="135"/>
      <c r="H325" s="135"/>
      <c r="I325" s="135"/>
      <c r="J325" s="135"/>
    </row>
    <row r="326" spans="1:10" ht="13.5" customHeight="1">
      <c r="A326" s="78"/>
      <c r="B326" s="61"/>
      <c r="C326" s="135"/>
      <c r="D326" s="135"/>
      <c r="E326" s="135"/>
      <c r="F326" s="135"/>
      <c r="G326" s="135"/>
      <c r="H326" s="135"/>
      <c r="I326" s="135"/>
      <c r="J326" s="135"/>
    </row>
    <row r="327" spans="1:10" ht="13.5" customHeight="1">
      <c r="A327" s="78"/>
      <c r="B327" s="61"/>
      <c r="C327" s="135"/>
      <c r="D327" s="135"/>
      <c r="E327" s="135"/>
      <c r="F327" s="135"/>
      <c r="G327" s="135"/>
      <c r="H327" s="135"/>
      <c r="I327" s="135"/>
      <c r="J327" s="135"/>
    </row>
    <row r="328" spans="1:10" ht="13.5" customHeight="1">
      <c r="A328" s="78"/>
      <c r="B328" s="61"/>
      <c r="C328" s="135"/>
      <c r="D328" s="135"/>
      <c r="E328" s="135"/>
      <c r="F328" s="135"/>
      <c r="G328" s="135"/>
      <c r="H328" s="135"/>
      <c r="I328" s="135"/>
      <c r="J328" s="135"/>
    </row>
    <row r="329" spans="1:10" ht="13.5" customHeight="1">
      <c r="A329" s="78"/>
      <c r="B329" s="61"/>
      <c r="C329" s="135"/>
      <c r="D329" s="135"/>
      <c r="E329" s="135"/>
      <c r="F329" s="135"/>
      <c r="G329" s="135"/>
      <c r="H329" s="135"/>
      <c r="I329" s="135"/>
      <c r="J329" s="135"/>
    </row>
    <row r="330" spans="1:10" ht="13.5" customHeight="1">
      <c r="A330" s="78"/>
      <c r="B330" s="61"/>
      <c r="C330" s="71"/>
      <c r="D330" s="71"/>
      <c r="E330" s="71"/>
      <c r="F330" s="71"/>
      <c r="G330" s="71"/>
      <c r="H330" s="71"/>
      <c r="I330" s="71"/>
      <c r="J330" s="71"/>
    </row>
    <row r="331" spans="1:10" ht="13.5" customHeight="1">
      <c r="A331" s="78"/>
      <c r="B331" s="135" t="s">
        <v>7</v>
      </c>
      <c r="C331" s="135"/>
      <c r="D331" s="135"/>
      <c r="E331" s="135"/>
      <c r="F331" s="135"/>
      <c r="G331" s="135"/>
      <c r="H331" s="135"/>
      <c r="I331" s="135"/>
      <c r="J331" s="135"/>
    </row>
    <row r="332" spans="1:10" ht="13.5" customHeight="1">
      <c r="A332" s="78"/>
      <c r="B332" s="135"/>
      <c r="C332" s="135"/>
      <c r="D332" s="135"/>
      <c r="E332" s="135"/>
      <c r="F332" s="135"/>
      <c r="G332" s="135"/>
      <c r="H332" s="135"/>
      <c r="I332" s="135"/>
      <c r="J332" s="135"/>
    </row>
    <row r="333" ht="13.5" customHeight="1">
      <c r="A333" s="78"/>
    </row>
    <row r="334" ht="13.5" customHeight="1">
      <c r="A334" s="78"/>
    </row>
    <row r="335" spans="1:3" s="9" customFormat="1" ht="13.5" customHeight="1">
      <c r="A335" s="74" t="s">
        <v>90</v>
      </c>
      <c r="B335" s="10" t="s">
        <v>135</v>
      </c>
      <c r="C335" s="10"/>
    </row>
    <row r="336" spans="1:3" s="9" customFormat="1" ht="13.5" customHeight="1">
      <c r="A336" s="74"/>
      <c r="B336" s="10"/>
      <c r="C336" s="10"/>
    </row>
    <row r="337" spans="1:10" ht="13.5" customHeight="1">
      <c r="A337" s="78"/>
      <c r="B337" s="137" t="s">
        <v>26</v>
      </c>
      <c r="C337" s="137"/>
      <c r="D337" s="137"/>
      <c r="E337" s="137"/>
      <c r="F337" s="137"/>
      <c r="G337" s="137"/>
      <c r="H337" s="137"/>
      <c r="I337" s="137"/>
      <c r="J337" s="137"/>
    </row>
    <row r="338" spans="1:10" ht="13.5" customHeight="1">
      <c r="A338" s="78"/>
      <c r="B338" s="137"/>
      <c r="C338" s="137"/>
      <c r="D338" s="137"/>
      <c r="E338" s="137"/>
      <c r="F338" s="137"/>
      <c r="G338" s="137"/>
      <c r="H338" s="137"/>
      <c r="I338" s="137"/>
      <c r="J338" s="137"/>
    </row>
    <row r="339" spans="1:10" ht="13.5" customHeight="1">
      <c r="A339" s="78"/>
      <c r="B339" s="106"/>
      <c r="C339" s="106"/>
      <c r="D339" s="106"/>
      <c r="E339" s="106"/>
      <c r="F339" s="106"/>
      <c r="G339" s="106"/>
      <c r="H339" s="106"/>
      <c r="I339" s="106"/>
      <c r="J339" s="106"/>
    </row>
    <row r="340" spans="1:3" ht="13.5" customHeight="1">
      <c r="A340" s="78"/>
      <c r="B340" s="11"/>
      <c r="C340" s="11"/>
    </row>
    <row r="341" spans="1:2" s="9" customFormat="1" ht="13.5" customHeight="1">
      <c r="A341" s="74" t="s">
        <v>91</v>
      </c>
      <c r="B341" s="9" t="s">
        <v>60</v>
      </c>
    </row>
    <row r="342" s="9" customFormat="1" ht="13.5" customHeight="1">
      <c r="A342" s="74"/>
    </row>
    <row r="343" spans="1:9" ht="13.5" customHeight="1">
      <c r="A343" s="78"/>
      <c r="G343" s="41" t="s">
        <v>248</v>
      </c>
      <c r="H343" s="15"/>
      <c r="I343" s="41" t="s">
        <v>250</v>
      </c>
    </row>
    <row r="344" spans="1:10" ht="13.5" customHeight="1">
      <c r="A344" s="78"/>
      <c r="G344" s="41" t="s">
        <v>249</v>
      </c>
      <c r="H344" s="41"/>
      <c r="I344" s="41" t="s">
        <v>249</v>
      </c>
      <c r="J344" s="72"/>
    </row>
    <row r="345" spans="1:10" ht="13.5" customHeight="1">
      <c r="A345" s="78"/>
      <c r="G345" s="72" t="s">
        <v>196</v>
      </c>
      <c r="H345" s="72"/>
      <c r="I345" s="72" t="s">
        <v>281</v>
      </c>
      <c r="J345" s="72"/>
    </row>
    <row r="346" spans="1:10" ht="13.5" customHeight="1">
      <c r="A346" s="78"/>
      <c r="G346" s="41" t="str">
        <f>I195</f>
        <v>30.6.2007</v>
      </c>
      <c r="H346" s="41"/>
      <c r="I346" s="41" t="str">
        <f>G346</f>
        <v>30.6.2007</v>
      </c>
      <c r="J346" s="41"/>
    </row>
    <row r="347" spans="1:10" ht="13.5" customHeight="1">
      <c r="A347" s="78"/>
      <c r="G347" s="15" t="s">
        <v>38</v>
      </c>
      <c r="H347" s="15"/>
      <c r="I347" s="15" t="s">
        <v>38</v>
      </c>
      <c r="J347" s="15"/>
    </row>
    <row r="348" spans="1:10" ht="13.5" customHeight="1">
      <c r="A348" s="78"/>
      <c r="B348" s="14" t="s">
        <v>156</v>
      </c>
      <c r="H348" s="88"/>
      <c r="J348" s="88"/>
    </row>
    <row r="349" spans="1:10" ht="13.5" customHeight="1">
      <c r="A349" s="78"/>
      <c r="B349" s="95" t="s">
        <v>103</v>
      </c>
      <c r="C349" s="14" t="s">
        <v>157</v>
      </c>
      <c r="G349" s="88">
        <v>409</v>
      </c>
      <c r="H349" s="88"/>
      <c r="I349" s="88">
        <v>635</v>
      </c>
      <c r="J349" s="88"/>
    </row>
    <row r="350" spans="1:10" ht="13.5" customHeight="1">
      <c r="A350" s="78"/>
      <c r="B350" s="95" t="s">
        <v>103</v>
      </c>
      <c r="C350" s="14" t="s">
        <v>158</v>
      </c>
      <c r="G350" s="88">
        <v>47</v>
      </c>
      <c r="H350" s="88"/>
      <c r="I350" s="88">
        <v>28</v>
      </c>
      <c r="J350" s="88"/>
    </row>
    <row r="351" spans="1:10" ht="13.5" customHeight="1" thickBot="1">
      <c r="A351" s="78"/>
      <c r="G351" s="90">
        <f>SUM(G349:G350)</f>
        <v>456</v>
      </c>
      <c r="H351" s="27"/>
      <c r="I351" s="90">
        <f>SUM(I349:I350)</f>
        <v>663</v>
      </c>
      <c r="J351" s="27"/>
    </row>
    <row r="352" spans="1:9" ht="13.5" customHeight="1" thickTop="1">
      <c r="A352" s="78"/>
      <c r="G352" s="89">
        <f>'Income Statement'!D30+Notes!G351</f>
        <v>0</v>
      </c>
      <c r="H352" s="27"/>
      <c r="I352" s="89">
        <f>'Income Statement'!G30+Notes!I351</f>
        <v>0</v>
      </c>
    </row>
    <row r="353" spans="1:10" ht="13.5" customHeight="1">
      <c r="A353" s="78"/>
      <c r="B353" s="138" t="s">
        <v>251</v>
      </c>
      <c r="C353" s="138"/>
      <c r="D353" s="138"/>
      <c r="E353" s="138"/>
      <c r="F353" s="138"/>
      <c r="G353" s="138"/>
      <c r="H353" s="138"/>
      <c r="I353" s="138"/>
      <c r="J353" s="138"/>
    </row>
    <row r="354" spans="1:10" ht="13.5" customHeight="1">
      <c r="A354" s="78"/>
      <c r="B354" s="138"/>
      <c r="C354" s="138"/>
      <c r="D354" s="138"/>
      <c r="E354" s="138"/>
      <c r="F354" s="138"/>
      <c r="G354" s="138"/>
      <c r="H354" s="138"/>
      <c r="I354" s="138"/>
      <c r="J354" s="138"/>
    </row>
    <row r="355" spans="1:10" ht="13.5" customHeight="1">
      <c r="A355" s="78"/>
      <c r="B355" s="138"/>
      <c r="C355" s="138"/>
      <c r="D355" s="138"/>
      <c r="E355" s="138"/>
      <c r="F355" s="138"/>
      <c r="G355" s="138"/>
      <c r="H355" s="138"/>
      <c r="I355" s="138"/>
      <c r="J355" s="138"/>
    </row>
    <row r="356" spans="1:10" ht="13.5" customHeight="1">
      <c r="A356" s="78"/>
      <c r="B356" s="79"/>
      <c r="C356" s="79"/>
      <c r="D356" s="79"/>
      <c r="E356" s="79"/>
      <c r="F356" s="79"/>
      <c r="G356" s="79"/>
      <c r="H356" s="79"/>
      <c r="I356" s="79"/>
      <c r="J356" s="79"/>
    </row>
    <row r="357" spans="1:10" ht="13.5" customHeight="1">
      <c r="A357" s="74" t="s">
        <v>91</v>
      </c>
      <c r="B357" s="9" t="s">
        <v>321</v>
      </c>
      <c r="C357" s="79"/>
      <c r="D357" s="79"/>
      <c r="E357" s="79"/>
      <c r="F357" s="79"/>
      <c r="G357" s="79"/>
      <c r="H357" s="79"/>
      <c r="I357" s="79"/>
      <c r="J357" s="79"/>
    </row>
    <row r="358" spans="1:10" ht="13.5" customHeight="1">
      <c r="A358" s="78"/>
      <c r="B358" s="79"/>
      <c r="C358" s="79"/>
      <c r="D358" s="79"/>
      <c r="E358" s="79"/>
      <c r="F358" s="79"/>
      <c r="G358" s="79"/>
      <c r="H358" s="79"/>
      <c r="I358" s="79"/>
      <c r="J358" s="79"/>
    </row>
    <row r="359" spans="1:10" ht="13.5" customHeight="1">
      <c r="A359" s="78"/>
      <c r="B359" s="138" t="s">
        <v>308</v>
      </c>
      <c r="C359" s="138"/>
      <c r="D359" s="138"/>
      <c r="E359" s="138"/>
      <c r="F359" s="138"/>
      <c r="G359" s="138"/>
      <c r="H359" s="138"/>
      <c r="I359" s="138"/>
      <c r="J359" s="138"/>
    </row>
    <row r="360" spans="1:10" ht="13.5" customHeight="1">
      <c r="A360" s="78"/>
      <c r="B360" s="138"/>
      <c r="C360" s="138"/>
      <c r="D360" s="138"/>
      <c r="E360" s="138"/>
      <c r="F360" s="138"/>
      <c r="G360" s="138"/>
      <c r="H360" s="138"/>
      <c r="I360" s="138"/>
      <c r="J360" s="138"/>
    </row>
    <row r="361" spans="1:10" ht="13.5" customHeight="1">
      <c r="A361" s="78"/>
      <c r="B361" s="138"/>
      <c r="C361" s="138"/>
      <c r="D361" s="138"/>
      <c r="E361" s="138"/>
      <c r="F361" s="138"/>
      <c r="G361" s="138"/>
      <c r="H361" s="138"/>
      <c r="I361" s="138"/>
      <c r="J361" s="138"/>
    </row>
    <row r="362" spans="1:10" ht="13.5" customHeight="1">
      <c r="A362" s="78"/>
      <c r="B362" s="138"/>
      <c r="C362" s="138"/>
      <c r="D362" s="138"/>
      <c r="E362" s="138"/>
      <c r="F362" s="138"/>
      <c r="G362" s="138"/>
      <c r="H362" s="138"/>
      <c r="I362" s="138"/>
      <c r="J362" s="138"/>
    </row>
    <row r="363" spans="1:10" ht="13.5" customHeight="1">
      <c r="A363" s="78"/>
      <c r="B363" s="79"/>
      <c r="C363" s="79"/>
      <c r="D363" s="79"/>
      <c r="E363" s="79"/>
      <c r="F363" s="79"/>
      <c r="G363" s="79"/>
      <c r="H363" s="79"/>
      <c r="I363" s="79"/>
      <c r="J363" s="79"/>
    </row>
    <row r="364" spans="1:10" ht="13.5" customHeight="1">
      <c r="A364" s="78"/>
      <c r="B364" s="61"/>
      <c r="C364" s="61"/>
      <c r="D364" s="61"/>
      <c r="E364" s="61"/>
      <c r="F364" s="61"/>
      <c r="G364" s="61"/>
      <c r="H364" s="61"/>
      <c r="I364" s="61"/>
      <c r="J364" s="61"/>
    </row>
    <row r="365" spans="1:2" s="9" customFormat="1" ht="13.5" customHeight="1">
      <c r="A365" s="74" t="s">
        <v>92</v>
      </c>
      <c r="B365" s="9" t="s">
        <v>61</v>
      </c>
    </row>
    <row r="366" ht="13.5" customHeight="1">
      <c r="A366" s="78"/>
    </row>
    <row r="367" spans="1:10" ht="13.5" customHeight="1">
      <c r="A367" s="78"/>
      <c r="B367" s="135" t="s">
        <v>216</v>
      </c>
      <c r="C367" s="135"/>
      <c r="D367" s="135"/>
      <c r="E367" s="135"/>
      <c r="F367" s="135"/>
      <c r="G367" s="135"/>
      <c r="H367" s="135"/>
      <c r="I367" s="135"/>
      <c r="J367" s="135"/>
    </row>
    <row r="368" spans="1:10" ht="13.5" customHeight="1">
      <c r="A368" s="78"/>
      <c r="B368" s="135"/>
      <c r="C368" s="135"/>
      <c r="D368" s="135"/>
      <c r="E368" s="135"/>
      <c r="F368" s="135"/>
      <c r="G368" s="135"/>
      <c r="H368" s="135"/>
      <c r="I368" s="135"/>
      <c r="J368" s="135"/>
    </row>
    <row r="369" ht="13.5" customHeight="1">
      <c r="A369" s="78"/>
    </row>
    <row r="370" spans="1:2" s="9" customFormat="1" ht="13.5" customHeight="1">
      <c r="A370" s="74" t="s">
        <v>93</v>
      </c>
      <c r="B370" s="9" t="s">
        <v>62</v>
      </c>
    </row>
    <row r="371" ht="13.5" customHeight="1">
      <c r="A371" s="78"/>
    </row>
    <row r="372" spans="1:10" ht="13.5" customHeight="1">
      <c r="A372" s="78"/>
      <c r="B372" s="135" t="s">
        <v>282</v>
      </c>
      <c r="C372" s="135"/>
      <c r="D372" s="135"/>
      <c r="E372" s="135"/>
      <c r="F372" s="135"/>
      <c r="G372" s="135"/>
      <c r="H372" s="135"/>
      <c r="I372" s="135"/>
      <c r="J372" s="135"/>
    </row>
    <row r="373" spans="1:10" ht="13.5" customHeight="1">
      <c r="A373" s="78"/>
      <c r="B373" s="135"/>
      <c r="C373" s="135"/>
      <c r="D373" s="135"/>
      <c r="E373" s="135"/>
      <c r="F373" s="135"/>
      <c r="G373" s="135"/>
      <c r="H373" s="135"/>
      <c r="I373" s="135"/>
      <c r="J373" s="135"/>
    </row>
    <row r="374" ht="13.5" customHeight="1">
      <c r="A374" s="78"/>
    </row>
    <row r="375" ht="13.5" customHeight="1">
      <c r="A375" s="78"/>
    </row>
    <row r="376" spans="1:2" s="9" customFormat="1" ht="13.5" customHeight="1">
      <c r="A376" s="74" t="s">
        <v>94</v>
      </c>
      <c r="B376" s="9" t="s">
        <v>63</v>
      </c>
    </row>
    <row r="377" ht="13.5" customHeight="1">
      <c r="A377" s="78"/>
    </row>
    <row r="378" spans="1:2" ht="13.5" customHeight="1">
      <c r="A378" s="78"/>
      <c r="B378" s="14" t="s">
        <v>283</v>
      </c>
    </row>
    <row r="379" ht="13.5" customHeight="1">
      <c r="A379" s="78"/>
    </row>
    <row r="380" spans="1:9" ht="13.5" customHeight="1">
      <c r="A380" s="78"/>
      <c r="H380" s="41" t="s">
        <v>33</v>
      </c>
      <c r="I380" s="41" t="str">
        <f>H380</f>
        <v>As at </v>
      </c>
    </row>
    <row r="381" spans="1:9" ht="13.5" customHeight="1">
      <c r="A381" s="78"/>
      <c r="H381" s="41" t="str">
        <f>I195</f>
        <v>30.6.2007</v>
      </c>
      <c r="I381" s="41" t="s">
        <v>205</v>
      </c>
    </row>
    <row r="382" spans="1:9" ht="13.5" customHeight="1">
      <c r="A382" s="78"/>
      <c r="H382" s="15" t="s">
        <v>38</v>
      </c>
      <c r="I382" s="15" t="s">
        <v>38</v>
      </c>
    </row>
    <row r="383" spans="1:9" ht="13.5" customHeight="1">
      <c r="A383" s="78"/>
      <c r="B383" s="9" t="s">
        <v>102</v>
      </c>
      <c r="C383" s="9"/>
      <c r="H383" s="107"/>
      <c r="I383" s="107"/>
    </row>
    <row r="384" spans="1:9" ht="13.5" customHeight="1">
      <c r="A384" s="78"/>
      <c r="C384" s="14" t="s">
        <v>204</v>
      </c>
      <c r="H384" s="108">
        <v>46</v>
      </c>
      <c r="I384" s="108">
        <v>71</v>
      </c>
    </row>
    <row r="385" spans="1:9" ht="13.5" customHeight="1">
      <c r="A385" s="78"/>
      <c r="H385" s="15"/>
      <c r="I385" s="15"/>
    </row>
    <row r="386" spans="1:9" ht="13.5" customHeight="1">
      <c r="A386" s="78"/>
      <c r="B386" s="9" t="s">
        <v>100</v>
      </c>
      <c r="C386" s="9"/>
      <c r="H386" s="15"/>
      <c r="I386" s="15"/>
    </row>
    <row r="387" spans="1:9" ht="13.5" customHeight="1">
      <c r="A387" s="78"/>
      <c r="B387" s="9"/>
      <c r="C387" s="14" t="s">
        <v>16</v>
      </c>
      <c r="H387" s="27">
        <v>1419</v>
      </c>
      <c r="I387" s="27">
        <v>437</v>
      </c>
    </row>
    <row r="388" spans="1:9" ht="13.5" customHeight="1">
      <c r="A388" s="78"/>
      <c r="C388" s="14" t="s">
        <v>294</v>
      </c>
      <c r="H388" s="27">
        <f>7177+1858</f>
        <v>9035</v>
      </c>
      <c r="I388" s="27">
        <f>5228+1582</f>
        <v>6810</v>
      </c>
    </row>
    <row r="389" spans="1:9" ht="13.5" customHeight="1">
      <c r="A389" s="78"/>
      <c r="C389" s="14" t="s">
        <v>101</v>
      </c>
      <c r="H389" s="27">
        <v>50</v>
      </c>
      <c r="I389" s="27">
        <v>50</v>
      </c>
    </row>
    <row r="390" spans="1:9" ht="13.5" customHeight="1">
      <c r="A390" s="78"/>
      <c r="H390" s="109">
        <f>SUM(H387:H389)</f>
        <v>10504</v>
      </c>
      <c r="I390" s="109">
        <f>SUM(I387:I389)</f>
        <v>7297</v>
      </c>
    </row>
    <row r="391" spans="1:9" ht="13.5" customHeight="1" thickBot="1">
      <c r="A391" s="78"/>
      <c r="B391" s="9"/>
      <c r="H391" s="110">
        <f>H384+H390</f>
        <v>10550</v>
      </c>
      <c r="I391" s="110">
        <f>I384+I390</f>
        <v>7368</v>
      </c>
    </row>
    <row r="392" spans="1:9" ht="13.5" customHeight="1" thickTop="1">
      <c r="A392" s="78"/>
      <c r="B392" s="14" t="s">
        <v>146</v>
      </c>
      <c r="F392" s="66"/>
      <c r="G392" s="66"/>
      <c r="H392" s="66"/>
      <c r="I392" s="66"/>
    </row>
    <row r="393" spans="1:9" ht="13.5" customHeight="1">
      <c r="A393" s="78"/>
      <c r="F393" s="66"/>
      <c r="G393" s="66"/>
      <c r="H393" s="66"/>
      <c r="I393" s="66"/>
    </row>
    <row r="394" ht="13.5" customHeight="1">
      <c r="A394" s="78"/>
    </row>
    <row r="395" spans="1:2" s="9" customFormat="1" ht="13.5" customHeight="1">
      <c r="A395" s="74" t="s">
        <v>95</v>
      </c>
      <c r="B395" s="9" t="s">
        <v>66</v>
      </c>
    </row>
    <row r="396" ht="13.5" customHeight="1">
      <c r="A396" s="78"/>
    </row>
    <row r="397" spans="1:10" ht="13.5" customHeight="1">
      <c r="A397" s="78"/>
      <c r="B397" s="135" t="s">
        <v>1</v>
      </c>
      <c r="C397" s="135"/>
      <c r="D397" s="135"/>
      <c r="E397" s="135"/>
      <c r="F397" s="135"/>
      <c r="G397" s="135"/>
      <c r="H397" s="135"/>
      <c r="I397" s="135"/>
      <c r="J397" s="135"/>
    </row>
    <row r="398" spans="1:9" ht="13.5" customHeight="1">
      <c r="A398" s="78"/>
      <c r="I398" s="15"/>
    </row>
    <row r="399" ht="13.5" customHeight="1">
      <c r="A399" s="78"/>
    </row>
    <row r="400" spans="1:2" s="9" customFormat="1" ht="13.5" customHeight="1">
      <c r="A400" s="74" t="s">
        <v>96</v>
      </c>
      <c r="B400" s="9" t="s">
        <v>64</v>
      </c>
    </row>
    <row r="401" ht="13.5" customHeight="1">
      <c r="A401" s="78"/>
    </row>
    <row r="402" spans="1:10" ht="13.5" customHeight="1">
      <c r="A402" s="78"/>
      <c r="B402" s="131" t="s">
        <v>34</v>
      </c>
      <c r="C402" s="131"/>
      <c r="D402" s="131"/>
      <c r="E402" s="131"/>
      <c r="F402" s="131"/>
      <c r="G402" s="131"/>
      <c r="H402" s="131"/>
      <c r="I402" s="131"/>
      <c r="J402" s="131"/>
    </row>
    <row r="403" spans="1:10" ht="13.5" customHeight="1">
      <c r="A403" s="78"/>
      <c r="B403" s="131"/>
      <c r="C403" s="131"/>
      <c r="D403" s="131"/>
      <c r="E403" s="131"/>
      <c r="F403" s="131"/>
      <c r="G403" s="131"/>
      <c r="H403" s="131"/>
      <c r="I403" s="131"/>
      <c r="J403" s="131"/>
    </row>
    <row r="404" ht="13.5" customHeight="1">
      <c r="A404" s="78"/>
    </row>
    <row r="405" ht="13.5" customHeight="1">
      <c r="A405" s="78"/>
    </row>
    <row r="406" spans="1:3" s="9" customFormat="1" ht="13.5" customHeight="1">
      <c r="A406" s="74" t="s">
        <v>97</v>
      </c>
      <c r="B406" s="10" t="s">
        <v>73</v>
      </c>
      <c r="C406" s="10"/>
    </row>
    <row r="407" spans="1:3" s="9" customFormat="1" ht="13.5" customHeight="1">
      <c r="A407" s="74"/>
      <c r="B407" s="10"/>
      <c r="C407" s="10"/>
    </row>
    <row r="408" spans="1:10" ht="13.5" customHeight="1">
      <c r="A408" s="78"/>
      <c r="B408" s="14" t="s">
        <v>71</v>
      </c>
      <c r="C408" s="135" t="s">
        <v>295</v>
      </c>
      <c r="D408" s="135"/>
      <c r="E408" s="135"/>
      <c r="F408" s="135"/>
      <c r="G408" s="135"/>
      <c r="H408" s="135"/>
      <c r="I408" s="135"/>
      <c r="J408" s="135"/>
    </row>
    <row r="409" spans="1:10" ht="13.5" customHeight="1">
      <c r="A409" s="78"/>
      <c r="C409" s="135"/>
      <c r="D409" s="135"/>
      <c r="E409" s="135"/>
      <c r="F409" s="135"/>
      <c r="G409" s="135"/>
      <c r="H409" s="135"/>
      <c r="I409" s="135"/>
      <c r="J409" s="135"/>
    </row>
    <row r="410" spans="1:10" ht="13.5" customHeight="1">
      <c r="A410" s="78"/>
      <c r="B410" s="77"/>
      <c r="C410" s="135"/>
      <c r="D410" s="135"/>
      <c r="E410" s="135"/>
      <c r="F410" s="135"/>
      <c r="G410" s="135"/>
      <c r="H410" s="135"/>
      <c r="I410" s="135"/>
      <c r="J410" s="135"/>
    </row>
    <row r="411" spans="1:10" ht="13.5" customHeight="1">
      <c r="A411" s="78"/>
      <c r="B411" s="77"/>
      <c r="C411" s="135"/>
      <c r="D411" s="135"/>
      <c r="E411" s="135"/>
      <c r="F411" s="135"/>
      <c r="G411" s="135"/>
      <c r="H411" s="135"/>
      <c r="I411" s="135"/>
      <c r="J411" s="135"/>
    </row>
    <row r="412" spans="1:10" ht="13.5" customHeight="1">
      <c r="A412" s="78"/>
      <c r="B412" s="77"/>
      <c r="C412" s="77"/>
      <c r="D412" s="71"/>
      <c r="E412" s="71"/>
      <c r="F412" s="71"/>
      <c r="G412" s="71"/>
      <c r="H412" s="71"/>
      <c r="I412" s="71"/>
      <c r="J412" s="71"/>
    </row>
    <row r="413" spans="1:10" ht="13.5" customHeight="1">
      <c r="A413" s="78"/>
      <c r="B413" s="77"/>
      <c r="C413" s="131" t="s">
        <v>296</v>
      </c>
      <c r="D413" s="131"/>
      <c r="E413" s="131"/>
      <c r="F413" s="131"/>
      <c r="G413" s="131"/>
      <c r="H413" s="131"/>
      <c r="I413" s="131"/>
      <c r="J413" s="131"/>
    </row>
    <row r="414" spans="1:10" ht="13.5" customHeight="1">
      <c r="A414" s="78"/>
      <c r="B414" s="77"/>
      <c r="C414" s="61"/>
      <c r="D414" s="61"/>
      <c r="E414" s="61"/>
      <c r="F414" s="61"/>
      <c r="G414" s="61"/>
      <c r="H414" s="61"/>
      <c r="I414" s="61"/>
      <c r="J414" s="61"/>
    </row>
    <row r="415" spans="1:10" ht="13.5" customHeight="1">
      <c r="A415" s="74" t="s">
        <v>97</v>
      </c>
      <c r="B415" s="10" t="s">
        <v>312</v>
      </c>
      <c r="C415" s="61"/>
      <c r="D415" s="61"/>
      <c r="E415" s="61"/>
      <c r="F415" s="61"/>
      <c r="G415" s="61"/>
      <c r="H415" s="61"/>
      <c r="I415" s="61"/>
      <c r="J415" s="61"/>
    </row>
    <row r="416" spans="1:10" ht="13.5" customHeight="1">
      <c r="A416" s="74"/>
      <c r="B416" s="10"/>
      <c r="C416" s="61"/>
      <c r="D416" s="61"/>
      <c r="E416" s="61"/>
      <c r="F416" s="61"/>
      <c r="G416" s="61"/>
      <c r="H416" s="61"/>
      <c r="I416" s="61"/>
      <c r="J416" s="61"/>
    </row>
    <row r="417" spans="1:10" ht="13.5" customHeight="1">
      <c r="A417" s="74"/>
      <c r="B417" s="11" t="s">
        <v>71</v>
      </c>
      <c r="C417" s="131" t="s">
        <v>313</v>
      </c>
      <c r="D417" s="131"/>
      <c r="E417" s="131"/>
      <c r="F417" s="131"/>
      <c r="G417" s="131"/>
      <c r="H417" s="131"/>
      <c r="I417" s="131"/>
      <c r="J417" s="131"/>
    </row>
    <row r="418" spans="1:10" ht="13.5" customHeight="1">
      <c r="A418" s="78"/>
      <c r="C418" s="135" t="s">
        <v>297</v>
      </c>
      <c r="D418" s="135"/>
      <c r="E418" s="135"/>
      <c r="F418" s="135"/>
      <c r="G418" s="135"/>
      <c r="H418" s="135"/>
      <c r="I418" s="135"/>
      <c r="J418" s="135"/>
    </row>
    <row r="419" spans="1:10" ht="13.5" customHeight="1">
      <c r="A419" s="78"/>
      <c r="B419" s="77"/>
      <c r="C419" s="135"/>
      <c r="D419" s="135"/>
      <c r="E419" s="135"/>
      <c r="F419" s="135"/>
      <c r="G419" s="135"/>
      <c r="H419" s="135"/>
      <c r="I419" s="135"/>
      <c r="J419" s="135"/>
    </row>
    <row r="420" spans="1:10" ht="13.5" customHeight="1">
      <c r="A420" s="78"/>
      <c r="B420" s="77"/>
      <c r="C420" s="135"/>
      <c r="D420" s="135"/>
      <c r="E420" s="135"/>
      <c r="F420" s="135"/>
      <c r="G420" s="135"/>
      <c r="H420" s="135"/>
      <c r="I420" s="135"/>
      <c r="J420" s="135"/>
    </row>
    <row r="421" spans="1:10" ht="13.5" customHeight="1">
      <c r="A421" s="78"/>
      <c r="B421" s="77"/>
      <c r="C421" s="79"/>
      <c r="D421" s="79"/>
      <c r="E421" s="79"/>
      <c r="F421" s="79"/>
      <c r="G421" s="79"/>
      <c r="H421" s="79"/>
      <c r="I421" s="79"/>
      <c r="J421" s="79"/>
    </row>
    <row r="422" spans="1:10" ht="13.5" customHeight="1">
      <c r="A422" s="78"/>
      <c r="B422" s="77"/>
      <c r="C422" s="135" t="s">
        <v>298</v>
      </c>
      <c r="D422" s="135"/>
      <c r="E422" s="135"/>
      <c r="F422" s="135"/>
      <c r="G422" s="135"/>
      <c r="H422" s="135"/>
      <c r="I422" s="135"/>
      <c r="J422" s="135"/>
    </row>
    <row r="423" spans="1:10" ht="15.75" customHeight="1">
      <c r="A423" s="78"/>
      <c r="B423" s="77"/>
      <c r="C423" s="135"/>
      <c r="D423" s="135"/>
      <c r="E423" s="135"/>
      <c r="F423" s="135"/>
      <c r="G423" s="135"/>
      <c r="H423" s="135"/>
      <c r="I423" s="135"/>
      <c r="J423" s="135"/>
    </row>
    <row r="424" spans="1:10" ht="13.5" customHeight="1">
      <c r="A424" s="78"/>
      <c r="B424" s="77"/>
      <c r="C424" s="79"/>
      <c r="D424" s="79"/>
      <c r="E424" s="79"/>
      <c r="F424" s="79"/>
      <c r="G424" s="79"/>
      <c r="H424" s="79"/>
      <c r="I424" s="79"/>
      <c r="J424" s="79"/>
    </row>
    <row r="425" spans="1:10" ht="14.25" customHeight="1">
      <c r="A425" s="78"/>
      <c r="B425" s="61"/>
      <c r="C425" s="145" t="s">
        <v>0</v>
      </c>
      <c r="D425" s="145"/>
      <c r="E425" s="145"/>
      <c r="F425" s="145"/>
      <c r="G425" s="145"/>
      <c r="H425" s="145"/>
      <c r="I425" s="145"/>
      <c r="J425" s="145"/>
    </row>
    <row r="426" spans="1:10" ht="13.5" customHeight="1">
      <c r="A426" s="78"/>
      <c r="B426" s="61"/>
      <c r="C426" s="111"/>
      <c r="D426" s="111"/>
      <c r="E426" s="111"/>
      <c r="F426" s="111"/>
      <c r="G426" s="111"/>
      <c r="H426" s="111"/>
      <c r="I426" s="111"/>
      <c r="J426" s="111"/>
    </row>
    <row r="427" spans="1:10" ht="13.5" customHeight="1">
      <c r="A427" s="78"/>
      <c r="B427" s="61"/>
      <c r="C427" s="111"/>
      <c r="D427" s="111"/>
      <c r="E427" s="111"/>
      <c r="F427" s="111"/>
      <c r="G427" s="111"/>
      <c r="H427" s="111"/>
      <c r="I427" s="111"/>
      <c r="J427" s="111"/>
    </row>
    <row r="428" spans="1:10" ht="13.5" customHeight="1">
      <c r="A428" s="78"/>
      <c r="B428" s="14" t="s">
        <v>72</v>
      </c>
      <c r="C428" s="135" t="s">
        <v>322</v>
      </c>
      <c r="D428" s="135"/>
      <c r="E428" s="135"/>
      <c r="F428" s="135"/>
      <c r="G428" s="135"/>
      <c r="H428" s="135"/>
      <c r="I428" s="135"/>
      <c r="J428" s="135"/>
    </row>
    <row r="429" spans="1:10" ht="13.5" customHeight="1">
      <c r="A429" s="78"/>
      <c r="C429" s="135"/>
      <c r="D429" s="135"/>
      <c r="E429" s="135"/>
      <c r="F429" s="135"/>
      <c r="G429" s="135"/>
      <c r="H429" s="135"/>
      <c r="I429" s="135"/>
      <c r="J429" s="135"/>
    </row>
    <row r="430" spans="1:10" ht="13.5" customHeight="1">
      <c r="A430" s="78"/>
      <c r="B430" s="61"/>
      <c r="C430" s="135"/>
      <c r="D430" s="135"/>
      <c r="E430" s="135"/>
      <c r="F430" s="135"/>
      <c r="G430" s="135"/>
      <c r="H430" s="135"/>
      <c r="I430" s="135"/>
      <c r="J430" s="135"/>
    </row>
    <row r="431" spans="1:10" ht="13.5" customHeight="1">
      <c r="A431" s="78"/>
      <c r="B431" s="61"/>
      <c r="C431" s="135"/>
      <c r="D431" s="135"/>
      <c r="E431" s="135"/>
      <c r="F431" s="135"/>
      <c r="G431" s="135"/>
      <c r="H431" s="135"/>
      <c r="I431" s="135"/>
      <c r="J431" s="135"/>
    </row>
    <row r="432" spans="1:10" ht="13.5" customHeight="1">
      <c r="A432" s="78"/>
      <c r="B432" s="61"/>
      <c r="C432" s="135"/>
      <c r="D432" s="135"/>
      <c r="E432" s="135"/>
      <c r="F432" s="135"/>
      <c r="G432" s="135"/>
      <c r="H432" s="135"/>
      <c r="I432" s="135"/>
      <c r="J432" s="135"/>
    </row>
    <row r="433" spans="1:10" ht="13.5" customHeight="1">
      <c r="A433" s="78"/>
      <c r="B433" s="61"/>
      <c r="C433" s="135"/>
      <c r="D433" s="135"/>
      <c r="E433" s="135"/>
      <c r="F433" s="135"/>
      <c r="G433" s="135"/>
      <c r="H433" s="135"/>
      <c r="I433" s="135"/>
      <c r="J433" s="135"/>
    </row>
    <row r="434" spans="1:10" ht="13.5" customHeight="1">
      <c r="A434" s="78"/>
      <c r="B434" s="61"/>
      <c r="C434" s="111"/>
      <c r="D434" s="111"/>
      <c r="E434" s="111"/>
      <c r="F434" s="111"/>
      <c r="G434" s="111"/>
      <c r="H434" s="111"/>
      <c r="I434" s="111"/>
      <c r="J434" s="111"/>
    </row>
    <row r="435" spans="1:10" ht="13.5" customHeight="1">
      <c r="A435" s="78"/>
      <c r="B435" s="61"/>
      <c r="C435" s="135" t="s">
        <v>323</v>
      </c>
      <c r="D435" s="135"/>
      <c r="E435" s="135"/>
      <c r="F435" s="135"/>
      <c r="G435" s="135"/>
      <c r="H435" s="135"/>
      <c r="I435" s="135"/>
      <c r="J435" s="135"/>
    </row>
    <row r="436" spans="1:10" ht="13.5" customHeight="1">
      <c r="A436" s="78"/>
      <c r="B436" s="61"/>
      <c r="C436" s="135"/>
      <c r="D436" s="135"/>
      <c r="E436" s="135"/>
      <c r="F436" s="135"/>
      <c r="G436" s="135"/>
      <c r="H436" s="135"/>
      <c r="I436" s="135"/>
      <c r="J436" s="135"/>
    </row>
    <row r="437" spans="1:10" ht="13.5" customHeight="1">
      <c r="A437" s="78"/>
      <c r="B437" s="61"/>
      <c r="C437" s="135"/>
      <c r="D437" s="135"/>
      <c r="E437" s="135"/>
      <c r="F437" s="135"/>
      <c r="G437" s="135"/>
      <c r="H437" s="135"/>
      <c r="I437" s="135"/>
      <c r="J437" s="135"/>
    </row>
    <row r="438" spans="1:10" ht="13.5" customHeight="1">
      <c r="A438" s="78"/>
      <c r="B438" s="61"/>
      <c r="C438" s="135"/>
      <c r="D438" s="135"/>
      <c r="E438" s="135"/>
      <c r="F438" s="135"/>
      <c r="G438" s="135"/>
      <c r="H438" s="135"/>
      <c r="I438" s="135"/>
      <c r="J438" s="135"/>
    </row>
    <row r="439" spans="1:10" ht="13.5" customHeight="1">
      <c r="A439" s="78"/>
      <c r="B439" s="61"/>
      <c r="C439" s="135"/>
      <c r="D439" s="135"/>
      <c r="E439" s="135"/>
      <c r="F439" s="135"/>
      <c r="G439" s="135"/>
      <c r="H439" s="135"/>
      <c r="I439" s="135"/>
      <c r="J439" s="135"/>
    </row>
    <row r="440" spans="1:10" ht="13.5" customHeight="1">
      <c r="A440" s="78"/>
      <c r="B440" s="61"/>
      <c r="C440" s="135"/>
      <c r="D440" s="135"/>
      <c r="E440" s="135"/>
      <c r="F440" s="135"/>
      <c r="G440" s="135"/>
      <c r="H440" s="135"/>
      <c r="I440" s="135"/>
      <c r="J440" s="135"/>
    </row>
    <row r="441" spans="1:10" ht="13.5" customHeight="1">
      <c r="A441" s="78"/>
      <c r="B441" s="61"/>
      <c r="C441" s="111"/>
      <c r="D441" s="111"/>
      <c r="E441" s="111"/>
      <c r="F441" s="111"/>
      <c r="G441" s="111"/>
      <c r="H441" s="111"/>
      <c r="I441" s="111"/>
      <c r="J441" s="111"/>
    </row>
    <row r="442" spans="1:10" ht="13.5" customHeight="1">
      <c r="A442" s="78"/>
      <c r="B442" s="61"/>
      <c r="C442" s="135" t="s">
        <v>314</v>
      </c>
      <c r="D442" s="135"/>
      <c r="E442" s="135"/>
      <c r="F442" s="135"/>
      <c r="G442" s="135"/>
      <c r="H442" s="135"/>
      <c r="I442" s="135"/>
      <c r="J442" s="135"/>
    </row>
    <row r="443" spans="1:10" ht="13.5" customHeight="1">
      <c r="A443" s="78"/>
      <c r="B443" s="61"/>
      <c r="C443" s="135"/>
      <c r="D443" s="135"/>
      <c r="E443" s="135"/>
      <c r="F443" s="135"/>
      <c r="G443" s="135"/>
      <c r="H443" s="135"/>
      <c r="I443" s="135"/>
      <c r="J443" s="135"/>
    </row>
    <row r="444" spans="1:10" ht="13.5" customHeight="1">
      <c r="A444" s="78"/>
      <c r="B444" s="61"/>
      <c r="C444" s="111"/>
      <c r="D444" s="111"/>
      <c r="E444" s="111"/>
      <c r="F444" s="111"/>
      <c r="G444" s="111"/>
      <c r="H444" s="111"/>
      <c r="I444" s="111"/>
      <c r="J444" s="111"/>
    </row>
    <row r="445" spans="1:10" ht="13.5" customHeight="1">
      <c r="A445" s="78"/>
      <c r="B445" s="61"/>
      <c r="C445" s="135" t="s">
        <v>315</v>
      </c>
      <c r="D445" s="135"/>
      <c r="E445" s="135"/>
      <c r="F445" s="135"/>
      <c r="G445" s="135"/>
      <c r="H445" s="135"/>
      <c r="I445" s="135"/>
      <c r="J445" s="135"/>
    </row>
    <row r="446" spans="1:10" ht="13.5" customHeight="1">
      <c r="A446" s="78"/>
      <c r="B446" s="61"/>
      <c r="C446" s="111"/>
      <c r="D446" s="111"/>
      <c r="E446" s="111"/>
      <c r="F446" s="111"/>
      <c r="G446" s="111"/>
      <c r="H446" s="111"/>
      <c r="I446" s="111"/>
      <c r="J446" s="111"/>
    </row>
    <row r="447" spans="1:10" ht="13.5" customHeight="1">
      <c r="A447" s="78"/>
      <c r="B447" s="61"/>
      <c r="C447" s="111" t="s">
        <v>316</v>
      </c>
      <c r="D447" s="135" t="s">
        <v>324</v>
      </c>
      <c r="E447" s="135"/>
      <c r="F447" s="135"/>
      <c r="G447" s="135"/>
      <c r="H447" s="135"/>
      <c r="I447" s="135"/>
      <c r="J447" s="135"/>
    </row>
    <row r="448" spans="1:10" ht="13.5" customHeight="1">
      <c r="A448" s="78"/>
      <c r="B448" s="61"/>
      <c r="C448" s="111" t="s">
        <v>318</v>
      </c>
      <c r="D448" s="135" t="s">
        <v>317</v>
      </c>
      <c r="E448" s="135"/>
      <c r="F448" s="135"/>
      <c r="G448" s="135"/>
      <c r="H448" s="135"/>
      <c r="I448" s="135"/>
      <c r="J448" s="135"/>
    </row>
    <row r="449" spans="1:10" ht="13.5" customHeight="1">
      <c r="A449" s="78"/>
      <c r="B449" s="61"/>
      <c r="C449" s="111"/>
      <c r="D449" s="71"/>
      <c r="E449" s="71"/>
      <c r="F449" s="71"/>
      <c r="G449" s="71"/>
      <c r="H449" s="71"/>
      <c r="I449" s="71"/>
      <c r="J449" s="71"/>
    </row>
    <row r="450" spans="1:10" ht="13.5" customHeight="1">
      <c r="A450" s="78"/>
      <c r="B450" s="61"/>
      <c r="C450" s="135" t="s">
        <v>325</v>
      </c>
      <c r="D450" s="135"/>
      <c r="E450" s="135"/>
      <c r="F450" s="135"/>
      <c r="G450" s="135"/>
      <c r="H450" s="135"/>
      <c r="I450" s="135"/>
      <c r="J450" s="135"/>
    </row>
    <row r="451" spans="1:10" ht="13.5" customHeight="1">
      <c r="A451" s="78"/>
      <c r="B451" s="61"/>
      <c r="C451" s="111"/>
      <c r="D451" s="111"/>
      <c r="E451" s="111"/>
      <c r="F451" s="111"/>
      <c r="G451" s="111"/>
      <c r="H451" s="111"/>
      <c r="I451" s="111"/>
      <c r="J451" s="111"/>
    </row>
    <row r="452" spans="1:10" ht="13.5" customHeight="1">
      <c r="A452" s="78"/>
      <c r="B452" s="61"/>
      <c r="C452" s="111"/>
      <c r="D452" s="111"/>
      <c r="E452" s="111"/>
      <c r="F452" s="111"/>
      <c r="G452" s="111"/>
      <c r="H452" s="111"/>
      <c r="I452" s="111"/>
      <c r="J452" s="111"/>
    </row>
    <row r="453" spans="1:2" s="9" customFormat="1" ht="13.5" customHeight="1">
      <c r="A453" s="74" t="s">
        <v>98</v>
      </c>
      <c r="B453" s="9" t="s">
        <v>18</v>
      </c>
    </row>
    <row r="454" ht="13.5" customHeight="1">
      <c r="A454" s="78"/>
    </row>
    <row r="455" spans="1:3" ht="13.5" customHeight="1">
      <c r="A455" s="78"/>
      <c r="B455" s="112" t="s">
        <v>71</v>
      </c>
      <c r="C455" s="9" t="s">
        <v>140</v>
      </c>
    </row>
    <row r="456" spans="1:4" ht="13.5" customHeight="1">
      <c r="A456" s="78"/>
      <c r="B456" s="112"/>
      <c r="C456" s="112"/>
      <c r="D456" s="9"/>
    </row>
    <row r="457" spans="1:10" ht="13.5" customHeight="1">
      <c r="A457" s="78"/>
      <c r="C457" s="138" t="s">
        <v>198</v>
      </c>
      <c r="D457" s="138"/>
      <c r="E457" s="138"/>
      <c r="F457" s="138"/>
      <c r="G457" s="138"/>
      <c r="H457" s="138"/>
      <c r="I457" s="138"/>
      <c r="J457" s="138"/>
    </row>
    <row r="458" spans="1:10" ht="13.5" customHeight="1">
      <c r="A458" s="78"/>
      <c r="C458" s="138"/>
      <c r="D458" s="138"/>
      <c r="E458" s="138"/>
      <c r="F458" s="138"/>
      <c r="G458" s="138"/>
      <c r="H458" s="138"/>
      <c r="I458" s="138"/>
      <c r="J458" s="138"/>
    </row>
    <row r="459" ht="13.5" customHeight="1">
      <c r="A459" s="78"/>
    </row>
    <row r="460" spans="1:10" ht="13.5" customHeight="1">
      <c r="A460" s="78"/>
      <c r="G460" s="129" t="s">
        <v>233</v>
      </c>
      <c r="H460" s="129"/>
      <c r="I460" s="129" t="s">
        <v>234</v>
      </c>
      <c r="J460" s="129"/>
    </row>
    <row r="461" spans="1:10" ht="13.5" customHeight="1">
      <c r="A461" s="78"/>
      <c r="G461" s="129" t="s">
        <v>196</v>
      </c>
      <c r="H461" s="129"/>
      <c r="I461" s="129" t="s">
        <v>281</v>
      </c>
      <c r="J461" s="129"/>
    </row>
    <row r="462" spans="1:10" ht="13.5" customHeight="1">
      <c r="A462" s="78"/>
      <c r="G462" s="41" t="str">
        <f>I195</f>
        <v>30.6.2007</v>
      </c>
      <c r="H462" s="41" t="s">
        <v>266</v>
      </c>
      <c r="I462" s="41" t="str">
        <f>G462</f>
        <v>30.6.2007</v>
      </c>
      <c r="J462" s="41" t="str">
        <f>H462</f>
        <v>30.6.2006</v>
      </c>
    </row>
    <row r="463" spans="1:4" ht="13.5" customHeight="1">
      <c r="A463" s="78"/>
      <c r="C463" s="9" t="s">
        <v>19</v>
      </c>
      <c r="D463" s="9"/>
    </row>
    <row r="464" spans="1:3" ht="13.5" customHeight="1">
      <c r="A464" s="78"/>
      <c r="C464" s="14" t="s">
        <v>300</v>
      </c>
    </row>
    <row r="465" spans="1:10" ht="13.5" customHeight="1">
      <c r="A465" s="78"/>
      <c r="D465" s="14" t="s">
        <v>23</v>
      </c>
      <c r="G465" s="27">
        <f>'Income Statement'!D38</f>
        <v>1080</v>
      </c>
      <c r="H465" s="27">
        <f>'Income Statement'!E38</f>
        <v>1221</v>
      </c>
      <c r="I465" s="107">
        <f>'Income Statement'!G38</f>
        <v>1032</v>
      </c>
      <c r="J465" s="107">
        <f>'Income Statement'!H38</f>
        <v>631</v>
      </c>
    </row>
    <row r="466" spans="1:10" ht="13.5" customHeight="1">
      <c r="A466" s="78"/>
      <c r="C466" s="14" t="s">
        <v>111</v>
      </c>
      <c r="G466" s="27"/>
      <c r="H466" s="107"/>
      <c r="I466" s="107"/>
      <c r="J466" s="107"/>
    </row>
    <row r="467" spans="1:10" ht="13.5" customHeight="1">
      <c r="A467" s="78"/>
      <c r="D467" s="14" t="s">
        <v>22</v>
      </c>
      <c r="G467" s="27">
        <v>221021</v>
      </c>
      <c r="H467" s="107">
        <v>225000</v>
      </c>
      <c r="I467" s="27">
        <v>221021</v>
      </c>
      <c r="J467" s="107">
        <v>225000</v>
      </c>
    </row>
    <row r="468" spans="1:10" ht="13.5" customHeight="1">
      <c r="A468" s="78"/>
      <c r="G468" s="27"/>
      <c r="H468" s="107"/>
      <c r="I468" s="107"/>
      <c r="J468" s="107"/>
    </row>
    <row r="469" spans="1:10" ht="13.5" customHeight="1">
      <c r="A469" s="78"/>
      <c r="C469" s="14" t="s">
        <v>20</v>
      </c>
      <c r="G469" s="113">
        <f>G465/G467*100</f>
        <v>0.48864135082186766</v>
      </c>
      <c r="H469" s="113">
        <f>H465/H467*100</f>
        <v>0.5426666666666666</v>
      </c>
      <c r="I469" s="113">
        <f>I465/I467*100</f>
        <v>0.4669239574520068</v>
      </c>
      <c r="J469" s="113">
        <f>J465/J467*100</f>
        <v>0.28044444444444444</v>
      </c>
    </row>
    <row r="470" spans="1:9" ht="13.5" customHeight="1">
      <c r="A470" s="78"/>
      <c r="F470" s="114"/>
      <c r="G470" s="114"/>
      <c r="H470" s="114"/>
      <c r="I470" s="114"/>
    </row>
    <row r="471" spans="1:9" ht="13.5" customHeight="1">
      <c r="A471" s="78"/>
      <c r="F471" s="15"/>
      <c r="G471" s="15"/>
      <c r="H471" s="15"/>
      <c r="I471" s="15"/>
    </row>
    <row r="472" spans="1:9" ht="13.5" customHeight="1">
      <c r="A472" s="74" t="s">
        <v>98</v>
      </c>
      <c r="B472" s="9" t="s">
        <v>320</v>
      </c>
      <c r="F472" s="15"/>
      <c r="G472" s="15"/>
      <c r="H472" s="15"/>
      <c r="I472" s="15"/>
    </row>
    <row r="473" spans="1:9" ht="13.5" customHeight="1">
      <c r="A473" s="78"/>
      <c r="F473" s="15"/>
      <c r="G473" s="15"/>
      <c r="H473" s="15"/>
      <c r="I473" s="15"/>
    </row>
    <row r="474" spans="1:9" ht="13.5" customHeight="1">
      <c r="A474" s="78"/>
      <c r="B474" s="112" t="s">
        <v>72</v>
      </c>
      <c r="C474" s="9" t="s">
        <v>141</v>
      </c>
      <c r="F474" s="15"/>
      <c r="G474" s="15"/>
      <c r="H474" s="15"/>
      <c r="I474" s="15"/>
    </row>
    <row r="475" spans="1:9" ht="13.5" customHeight="1">
      <c r="A475" s="78"/>
      <c r="B475" s="112"/>
      <c r="C475" s="9"/>
      <c r="F475" s="15"/>
      <c r="G475" s="15"/>
      <c r="H475" s="15"/>
      <c r="I475" s="15"/>
    </row>
    <row r="476" spans="1:11" ht="13.5" customHeight="1">
      <c r="A476" s="78"/>
      <c r="B476" s="112"/>
      <c r="C476" s="138" t="s">
        <v>302</v>
      </c>
      <c r="D476" s="137"/>
      <c r="E476" s="137"/>
      <c r="F476" s="137"/>
      <c r="G476" s="137"/>
      <c r="H476" s="137"/>
      <c r="I476" s="137"/>
      <c r="J476" s="137"/>
      <c r="K476" s="115"/>
    </row>
    <row r="477" spans="1:11" ht="13.5" customHeight="1">
      <c r="A477" s="78"/>
      <c r="B477" s="112"/>
      <c r="C477" s="137"/>
      <c r="D477" s="137"/>
      <c r="E477" s="137"/>
      <c r="F477" s="137"/>
      <c r="G477" s="137"/>
      <c r="H477" s="137"/>
      <c r="I477" s="137"/>
      <c r="J477" s="137"/>
      <c r="K477" s="115"/>
    </row>
    <row r="478" spans="1:11" ht="13.5" customHeight="1">
      <c r="A478" s="78"/>
      <c r="B478" s="112"/>
      <c r="C478" s="137"/>
      <c r="D478" s="137"/>
      <c r="E478" s="137"/>
      <c r="F478" s="137"/>
      <c r="G478" s="137"/>
      <c r="H478" s="137"/>
      <c r="I478" s="137"/>
      <c r="J478" s="137"/>
      <c r="K478" s="115"/>
    </row>
    <row r="479" spans="1:9" ht="13.5" customHeight="1">
      <c r="A479" s="78"/>
      <c r="B479" s="112"/>
      <c r="C479" s="9"/>
      <c r="F479" s="15"/>
      <c r="G479" s="15"/>
      <c r="H479" s="15"/>
      <c r="I479" s="15"/>
    </row>
    <row r="480" spans="1:9" ht="13.5" customHeight="1">
      <c r="A480" s="78"/>
      <c r="B480" s="112"/>
      <c r="C480" s="9"/>
      <c r="F480" s="15"/>
      <c r="G480" s="15"/>
      <c r="H480" s="15"/>
      <c r="I480" s="15"/>
    </row>
    <row r="481" spans="1:10" ht="13.5" customHeight="1">
      <c r="A481" s="78"/>
      <c r="B481" s="112"/>
      <c r="C481" s="9"/>
      <c r="F481" s="15"/>
      <c r="G481" s="129" t="s">
        <v>233</v>
      </c>
      <c r="H481" s="129"/>
      <c r="I481" s="129" t="s">
        <v>234</v>
      </c>
      <c r="J481" s="129"/>
    </row>
    <row r="482" spans="1:10" ht="13.5" customHeight="1">
      <c r="A482" s="78"/>
      <c r="B482" s="112"/>
      <c r="C482" s="9"/>
      <c r="F482" s="15"/>
      <c r="G482" s="129" t="s">
        <v>196</v>
      </c>
      <c r="H482" s="129"/>
      <c r="I482" s="129" t="s">
        <v>281</v>
      </c>
      <c r="J482" s="129"/>
    </row>
    <row r="483" spans="1:10" ht="13.5" customHeight="1">
      <c r="A483" s="78"/>
      <c r="B483" s="112"/>
      <c r="C483" s="9"/>
      <c r="F483" s="15"/>
      <c r="G483" s="41" t="s">
        <v>264</v>
      </c>
      <c r="H483" s="41" t="s">
        <v>266</v>
      </c>
      <c r="I483" s="41" t="s">
        <v>264</v>
      </c>
      <c r="J483" s="41" t="s">
        <v>266</v>
      </c>
    </row>
    <row r="484" spans="1:3" ht="13.5" customHeight="1">
      <c r="A484" s="78"/>
      <c r="B484" s="112"/>
      <c r="C484" s="9" t="s">
        <v>299</v>
      </c>
    </row>
    <row r="485" spans="1:3" ht="13.5" customHeight="1">
      <c r="A485" s="78"/>
      <c r="B485" s="112"/>
      <c r="C485" s="14" t="s">
        <v>300</v>
      </c>
    </row>
    <row r="486" spans="1:10" ht="13.5" customHeight="1">
      <c r="A486" s="78"/>
      <c r="B486" s="112"/>
      <c r="D486" s="14" t="s">
        <v>23</v>
      </c>
      <c r="G486" s="27">
        <f>'Income Statement'!D38</f>
        <v>1080</v>
      </c>
      <c r="H486" s="27">
        <f>'Income Statement'!E38</f>
        <v>1221</v>
      </c>
      <c r="I486" s="107">
        <f>'Income Statement'!G38</f>
        <v>1032</v>
      </c>
      <c r="J486" s="107">
        <f>'Income Statement'!H38</f>
        <v>631</v>
      </c>
    </row>
    <row r="487" spans="1:10" ht="13.5" customHeight="1">
      <c r="A487" s="78"/>
      <c r="B487" s="112"/>
      <c r="C487" s="14" t="s">
        <v>111</v>
      </c>
      <c r="G487" s="27"/>
      <c r="H487" s="27"/>
      <c r="I487" s="107"/>
      <c r="J487" s="107"/>
    </row>
    <row r="488" spans="1:10" ht="13.5" customHeight="1">
      <c r="A488" s="78"/>
      <c r="B488" s="112"/>
      <c r="D488" s="14" t="s">
        <v>22</v>
      </c>
      <c r="G488" s="27">
        <v>221021</v>
      </c>
      <c r="H488" s="107">
        <v>225000</v>
      </c>
      <c r="I488" s="27">
        <v>221021</v>
      </c>
      <c r="J488" s="107">
        <v>225000</v>
      </c>
    </row>
    <row r="489" spans="1:10" ht="13.5" customHeight="1">
      <c r="A489" s="78"/>
      <c r="B489" s="112"/>
      <c r="C489" s="14" t="s">
        <v>301</v>
      </c>
      <c r="G489" s="27">
        <v>14741</v>
      </c>
      <c r="H489" s="107">
        <v>15053</v>
      </c>
      <c r="I489" s="27">
        <v>14544</v>
      </c>
      <c r="J489" s="107">
        <v>15088</v>
      </c>
    </row>
    <row r="490" spans="1:10" ht="13.5" customHeight="1" thickBot="1">
      <c r="A490" s="78"/>
      <c r="B490" s="112"/>
      <c r="G490" s="90">
        <f>SUM(G488:G489)</f>
        <v>235762</v>
      </c>
      <c r="H490" s="90">
        <f>SUM(H488:H489)</f>
        <v>240053</v>
      </c>
      <c r="I490" s="90">
        <f>SUM(I488:I489)</f>
        <v>235565</v>
      </c>
      <c r="J490" s="90">
        <f>SUM(J488:J489)</f>
        <v>240088</v>
      </c>
    </row>
    <row r="491" spans="1:10" ht="13.5" customHeight="1" thickTop="1">
      <c r="A491" s="78"/>
      <c r="B491" s="112"/>
      <c r="G491" s="27"/>
      <c r="H491" s="27"/>
      <c r="I491" s="107"/>
      <c r="J491" s="107"/>
    </row>
    <row r="492" spans="1:10" ht="13.5" customHeight="1">
      <c r="A492" s="78"/>
      <c r="B492" s="112"/>
      <c r="C492" s="14" t="s">
        <v>307</v>
      </c>
      <c r="G492" s="113">
        <f>G486/G490*100</f>
        <v>0.45808908984484353</v>
      </c>
      <c r="H492" s="113">
        <f>H486/H490*100</f>
        <v>0.5086376758465839</v>
      </c>
      <c r="I492" s="113">
        <f>I486/I490*100</f>
        <v>0.43809564239169657</v>
      </c>
      <c r="J492" s="113">
        <f>J486/J490*100</f>
        <v>0.262820299223618</v>
      </c>
    </row>
    <row r="493" spans="1:9" ht="13.5" customHeight="1">
      <c r="A493" s="78"/>
      <c r="B493" s="112"/>
      <c r="C493" s="9"/>
      <c r="F493" s="15"/>
      <c r="G493" s="15"/>
      <c r="H493" s="15"/>
      <c r="I493" s="15"/>
    </row>
    <row r="494" spans="1:9" ht="13.5" customHeight="1">
      <c r="A494" s="78"/>
      <c r="F494" s="15"/>
      <c r="G494" s="15"/>
      <c r="H494" s="15"/>
      <c r="I494" s="15"/>
    </row>
    <row r="495" spans="1:9" ht="13.5" customHeight="1">
      <c r="A495" s="74" t="s">
        <v>99</v>
      </c>
      <c r="B495" s="9" t="s">
        <v>36</v>
      </c>
      <c r="C495" s="9"/>
      <c r="D495" s="9"/>
      <c r="F495" s="15"/>
      <c r="G495" s="15"/>
      <c r="H495" s="15"/>
      <c r="I495" s="15"/>
    </row>
    <row r="496" spans="1:9" ht="13.5" customHeight="1">
      <c r="A496" s="78"/>
      <c r="F496" s="15"/>
      <c r="G496" s="15"/>
      <c r="H496" s="15"/>
      <c r="I496" s="15"/>
    </row>
    <row r="497" spans="1:10" ht="13.5" customHeight="1">
      <c r="A497" s="78"/>
      <c r="B497" s="131" t="s">
        <v>284</v>
      </c>
      <c r="C497" s="131"/>
      <c r="D497" s="131"/>
      <c r="E497" s="131"/>
      <c r="F497" s="131"/>
      <c r="G497" s="131"/>
      <c r="H497" s="131"/>
      <c r="I497" s="131"/>
      <c r="J497" s="131"/>
    </row>
    <row r="498" spans="1:10" ht="13.5" customHeight="1">
      <c r="A498" s="78"/>
      <c r="B498" s="61"/>
      <c r="C498" s="61"/>
      <c r="D498" s="61"/>
      <c r="E498" s="61"/>
      <c r="F498" s="61"/>
      <c r="G498" s="61"/>
      <c r="H498" s="61"/>
      <c r="I498" s="61"/>
      <c r="J498" s="61"/>
    </row>
    <row r="499" spans="1:10" ht="13.5" customHeight="1">
      <c r="A499" s="78"/>
      <c r="B499" s="61"/>
      <c r="C499" s="61"/>
      <c r="D499" s="61"/>
      <c r="E499" s="61"/>
      <c r="F499" s="61"/>
      <c r="G499" s="61"/>
      <c r="H499" s="61"/>
      <c r="I499" s="61"/>
      <c r="J499" s="61"/>
    </row>
    <row r="500" spans="1:10" ht="13.5" customHeight="1">
      <c r="A500" s="74" t="s">
        <v>169</v>
      </c>
      <c r="B500" s="9" t="s">
        <v>170</v>
      </c>
      <c r="C500" s="61"/>
      <c r="D500" s="61"/>
      <c r="E500" s="61"/>
      <c r="F500" s="61"/>
      <c r="G500" s="61"/>
      <c r="H500" s="61"/>
      <c r="I500" s="61"/>
      <c r="J500" s="61"/>
    </row>
    <row r="501" spans="1:10" ht="13.5" customHeight="1">
      <c r="A501" s="78"/>
      <c r="B501" s="61"/>
      <c r="C501" s="61"/>
      <c r="D501" s="61"/>
      <c r="E501" s="61"/>
      <c r="F501" s="61"/>
      <c r="G501" s="61"/>
      <c r="H501" s="61"/>
      <c r="I501" s="61"/>
      <c r="J501" s="61"/>
    </row>
    <row r="502" spans="1:10" ht="13.5" customHeight="1">
      <c r="A502" s="78"/>
      <c r="B502" s="131" t="s">
        <v>286</v>
      </c>
      <c r="C502" s="131"/>
      <c r="D502" s="131"/>
      <c r="E502" s="131"/>
      <c r="F502" s="131"/>
      <c r="G502" s="131"/>
      <c r="H502" s="131"/>
      <c r="I502" s="131"/>
      <c r="J502" s="131"/>
    </row>
    <row r="503" spans="1:10" ht="15" customHeight="1">
      <c r="A503" s="78"/>
      <c r="B503" s="131"/>
      <c r="C503" s="131"/>
      <c r="D503" s="131"/>
      <c r="E503" s="131"/>
      <c r="F503" s="131"/>
      <c r="G503" s="131"/>
      <c r="H503" s="131"/>
      <c r="I503" s="131"/>
      <c r="J503" s="131"/>
    </row>
    <row r="504" spans="1:10" ht="13.5" customHeight="1">
      <c r="A504" s="78"/>
      <c r="B504" s="61"/>
      <c r="C504" s="61"/>
      <c r="D504" s="61"/>
      <c r="E504" s="61"/>
      <c r="F504" s="61"/>
      <c r="G504" s="61"/>
      <c r="H504" s="61"/>
      <c r="I504" s="61"/>
      <c r="J504" s="61"/>
    </row>
    <row r="505" spans="1:10" ht="13.5" customHeight="1">
      <c r="A505" s="78"/>
      <c r="B505" s="61"/>
      <c r="C505" s="61"/>
      <c r="D505" s="61"/>
      <c r="E505" s="61"/>
      <c r="F505" s="61"/>
      <c r="G505" s="61"/>
      <c r="H505" s="61"/>
      <c r="I505" s="61"/>
      <c r="J505" s="61"/>
    </row>
    <row r="506" spans="1:10" ht="13.5" customHeight="1">
      <c r="A506" s="78"/>
      <c r="B506" s="61"/>
      <c r="C506" s="61"/>
      <c r="D506" s="61"/>
      <c r="E506" s="61"/>
      <c r="F506" s="61"/>
      <c r="G506" s="61"/>
      <c r="H506" s="61"/>
      <c r="I506" s="61"/>
      <c r="J506" s="61"/>
    </row>
    <row r="507" spans="1:10" ht="13.5" customHeight="1">
      <c r="A507" s="78"/>
      <c r="B507" s="61"/>
      <c r="C507" s="61"/>
      <c r="D507" s="61"/>
      <c r="E507" s="61"/>
      <c r="F507" s="61"/>
      <c r="G507" s="61"/>
      <c r="H507" s="61"/>
      <c r="I507" s="61"/>
      <c r="J507" s="61"/>
    </row>
    <row r="508" spans="1:10" ht="13.5" customHeight="1">
      <c r="A508" s="78"/>
      <c r="B508" s="61"/>
      <c r="C508" s="61"/>
      <c r="D508" s="61"/>
      <c r="E508" s="61"/>
      <c r="F508" s="61"/>
      <c r="G508" s="61"/>
      <c r="H508" s="61"/>
      <c r="I508" s="61"/>
      <c r="J508" s="61"/>
    </row>
    <row r="509" spans="1:10" ht="13.5" customHeight="1">
      <c r="A509" s="78"/>
      <c r="B509" s="61"/>
      <c r="C509" s="61"/>
      <c r="D509" s="61"/>
      <c r="E509" s="61"/>
      <c r="F509" s="61"/>
      <c r="G509" s="61"/>
      <c r="H509" s="61"/>
      <c r="I509" s="61"/>
      <c r="J509" s="61"/>
    </row>
    <row r="510" spans="1:10" ht="13.5" customHeight="1">
      <c r="A510" s="78"/>
      <c r="B510" s="61"/>
      <c r="C510" s="61"/>
      <c r="D510" s="61"/>
      <c r="E510" s="61"/>
      <c r="F510" s="61"/>
      <c r="G510" s="61"/>
      <c r="H510" s="61"/>
      <c r="I510" s="61"/>
      <c r="J510" s="61"/>
    </row>
    <row r="511" ht="13.5" customHeight="1">
      <c r="A511" s="116" t="s">
        <v>35</v>
      </c>
    </row>
    <row r="512" ht="13.5" customHeight="1">
      <c r="A512" s="117" t="s">
        <v>114</v>
      </c>
    </row>
    <row r="513" ht="13.5" customHeight="1">
      <c r="A513" s="117"/>
    </row>
    <row r="514" ht="13.5" customHeight="1">
      <c r="A514" s="117"/>
    </row>
    <row r="515" ht="13.5" customHeight="1">
      <c r="A515" s="117"/>
    </row>
    <row r="516" spans="1:3" ht="13.5" customHeight="1">
      <c r="A516" s="118"/>
      <c r="B516" s="11"/>
      <c r="C516" s="11"/>
    </row>
    <row r="518" spans="1:3" ht="13.5" customHeight="1">
      <c r="A518" s="75" t="s">
        <v>137</v>
      </c>
      <c r="B518" s="13"/>
      <c r="C518" s="13"/>
    </row>
    <row r="519" spans="1:3" ht="13.5" customHeight="1">
      <c r="A519" s="75" t="s">
        <v>138</v>
      </c>
      <c r="B519" s="13"/>
      <c r="C519" s="13"/>
    </row>
    <row r="522" spans="1:2" ht="13.5" customHeight="1">
      <c r="A522" s="75" t="s">
        <v>152</v>
      </c>
      <c r="B522" s="119" t="s">
        <v>285</v>
      </c>
    </row>
  </sheetData>
  <mergeCells count="70">
    <mergeCell ref="C413:J413"/>
    <mergeCell ref="C422:J423"/>
    <mergeCell ref="B193:J194"/>
    <mergeCell ref="C321:J321"/>
    <mergeCell ref="C322:J329"/>
    <mergeCell ref="B249:J250"/>
    <mergeCell ref="B89:J90"/>
    <mergeCell ref="B107:J109"/>
    <mergeCell ref="B216:J218"/>
    <mergeCell ref="B353:J355"/>
    <mergeCell ref="C312:J318"/>
    <mergeCell ref="B252:J256"/>
    <mergeCell ref="B277:J283"/>
    <mergeCell ref="C305:J308"/>
    <mergeCell ref="B258:J262"/>
    <mergeCell ref="B95:J97"/>
    <mergeCell ref="A1:H1"/>
    <mergeCell ref="A2:H2"/>
    <mergeCell ref="A3:H3"/>
    <mergeCell ref="B50:J53"/>
    <mergeCell ref="B11:J13"/>
    <mergeCell ref="B15:J18"/>
    <mergeCell ref="B44:J45"/>
    <mergeCell ref="B36:J37"/>
    <mergeCell ref="B20:J22"/>
    <mergeCell ref="B26:J30"/>
    <mergeCell ref="B502:J503"/>
    <mergeCell ref="B497:J497"/>
    <mergeCell ref="C457:J458"/>
    <mergeCell ref="C476:J478"/>
    <mergeCell ref="G461:H461"/>
    <mergeCell ref="I461:J461"/>
    <mergeCell ref="G460:H460"/>
    <mergeCell ref="I460:J460"/>
    <mergeCell ref="G482:H482"/>
    <mergeCell ref="I482:J482"/>
    <mergeCell ref="B39:J39"/>
    <mergeCell ref="B210:G210"/>
    <mergeCell ref="B102:J102"/>
    <mergeCell ref="B70:J71"/>
    <mergeCell ref="B58:J59"/>
    <mergeCell ref="B187:J188"/>
    <mergeCell ref="B64:J65"/>
    <mergeCell ref="C75:J78"/>
    <mergeCell ref="C80:J84"/>
    <mergeCell ref="B206:J206"/>
    <mergeCell ref="G481:H481"/>
    <mergeCell ref="I481:J481"/>
    <mergeCell ref="B367:J368"/>
    <mergeCell ref="B359:J362"/>
    <mergeCell ref="C428:J433"/>
    <mergeCell ref="C442:J443"/>
    <mergeCell ref="C445:J445"/>
    <mergeCell ref="D447:J447"/>
    <mergeCell ref="D448:J448"/>
    <mergeCell ref="B397:J397"/>
    <mergeCell ref="B285:J287"/>
    <mergeCell ref="C311:J311"/>
    <mergeCell ref="C295:J299"/>
    <mergeCell ref="C303:J304"/>
    <mergeCell ref="C435:J440"/>
    <mergeCell ref="C450:J450"/>
    <mergeCell ref="C417:J417"/>
    <mergeCell ref="B331:J332"/>
    <mergeCell ref="B337:J338"/>
    <mergeCell ref="B372:J373"/>
    <mergeCell ref="C418:J420"/>
    <mergeCell ref="C425:J425"/>
    <mergeCell ref="B402:J403"/>
    <mergeCell ref="C408:J411"/>
  </mergeCells>
  <printOptions horizontalCentered="1"/>
  <pageMargins left="0.5" right="0.5" top="0.4" bottom="0.4" header="0.42" footer="0.35"/>
  <pageSetup cellComments="asDisplayed" firstPageNumber="5" useFirstPageNumber="1" fitToHeight="0" fitToWidth="1" horizontalDpi="300" verticalDpi="300" orientation="portrait" scale="95" r:id="rId2"/>
  <headerFooter alignWithMargins="0">
    <oddFooter>&amp;C&amp;"Times New Roman,Regular"&amp;P</oddFooter>
  </headerFooter>
  <rowBreaks count="9" manualBreakCount="9">
    <brk id="55" max="9" man="1"/>
    <brk id="104" max="9" man="1"/>
    <brk id="162" max="9" man="1"/>
    <brk id="213" max="9" man="1"/>
    <brk id="242" max="9" man="1"/>
    <brk id="300" max="9" man="1"/>
    <brk id="356" max="9" man="1"/>
    <brk id="413" max="9" man="1"/>
    <brk id="470" max="9"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MAY YEE</cp:lastModifiedBy>
  <cp:lastPrinted>2007-08-22T09:00:22Z</cp:lastPrinted>
  <dcterms:created xsi:type="dcterms:W3CDTF">2005-07-08T08:13:14Z</dcterms:created>
  <dcterms:modified xsi:type="dcterms:W3CDTF">2007-08-22T09:35:13Z</dcterms:modified>
  <cp:category/>
  <cp:version/>
  <cp:contentType/>
  <cp:contentStatus/>
  <cp:revision>4</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